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julio.delgado\Downloads\"/>
    </mc:Choice>
  </mc:AlternateContent>
  <xr:revisionPtr revIDLastSave="0" documentId="13_ncr:1_{CE1F1B1C-491A-4A20-8C18-273207B8F6AE}" xr6:coauthVersionLast="45" xr6:coauthVersionMax="45" xr10:uidLastSave="{00000000-0000-0000-0000-000000000000}"/>
  <bookViews>
    <workbookView xWindow="-120" yWindow="-120" windowWidth="24240" windowHeight="13140" xr2:uid="{00000000-000D-0000-FFFF-FFFF00000000}"/>
  </bookViews>
  <sheets>
    <sheet name="Hoja1" sheetId="1" r:id="rId1"/>
  </sheets>
  <externalReferences>
    <externalReference r:id="rId2"/>
  </externalReferenc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0" i="1" l="1"/>
  <c r="H110" i="1"/>
  <c r="J110" i="1"/>
  <c r="I111" i="1"/>
  <c r="I155" i="1" l="1"/>
  <c r="M155" i="1" s="1"/>
  <c r="N154" i="1"/>
  <c r="L154" i="1"/>
  <c r="K154" i="1"/>
  <c r="J154" i="1"/>
  <c r="H154" i="1"/>
  <c r="G154" i="1"/>
  <c r="I153" i="1"/>
  <c r="M153" i="1" s="1"/>
  <c r="O153" i="1" s="1"/>
  <c r="I152" i="1"/>
  <c r="M152" i="1" s="1"/>
  <c r="I151" i="1"/>
  <c r="M151" i="1" s="1"/>
  <c r="O151" i="1" s="1"/>
  <c r="N150" i="1"/>
  <c r="L150" i="1"/>
  <c r="K150" i="1"/>
  <c r="J150" i="1"/>
  <c r="H150" i="1"/>
  <c r="G150" i="1"/>
  <c r="I149" i="1"/>
  <c r="M149" i="1" s="1"/>
  <c r="O149" i="1" s="1"/>
  <c r="I148" i="1"/>
  <c r="M148" i="1" s="1"/>
  <c r="O148" i="1" s="1"/>
  <c r="I147" i="1"/>
  <c r="M147" i="1" s="1"/>
  <c r="O147" i="1" s="1"/>
  <c r="I146" i="1"/>
  <c r="M146" i="1" s="1"/>
  <c r="O146" i="1" s="1"/>
  <c r="I145" i="1"/>
  <c r="M145" i="1" s="1"/>
  <c r="O145" i="1" s="1"/>
  <c r="N144" i="1"/>
  <c r="L144" i="1"/>
  <c r="K144" i="1"/>
  <c r="J144" i="1"/>
  <c r="H144" i="1"/>
  <c r="G144" i="1"/>
  <c r="I143" i="1"/>
  <c r="M143" i="1" s="1"/>
  <c r="O143" i="1" s="1"/>
  <c r="I142" i="1"/>
  <c r="M142" i="1" s="1"/>
  <c r="O142" i="1" s="1"/>
  <c r="I141" i="1"/>
  <c r="M141" i="1" s="1"/>
  <c r="O141" i="1" s="1"/>
  <c r="I140" i="1"/>
  <c r="M140" i="1" s="1"/>
  <c r="O140" i="1" s="1"/>
  <c r="I139" i="1"/>
  <c r="M139" i="1" s="1"/>
  <c r="O139" i="1" s="1"/>
  <c r="I138" i="1"/>
  <c r="I137" i="1"/>
  <c r="M137" i="1" s="1"/>
  <c r="O137" i="1" s="1"/>
  <c r="N136" i="1"/>
  <c r="L136" i="1"/>
  <c r="K136" i="1"/>
  <c r="J136" i="1"/>
  <c r="H136" i="1"/>
  <c r="G136" i="1"/>
  <c r="I135" i="1"/>
  <c r="M135" i="1" s="1"/>
  <c r="O135" i="1" s="1"/>
  <c r="I134" i="1"/>
  <c r="M134" i="1" s="1"/>
  <c r="O134" i="1" s="1"/>
  <c r="I133" i="1"/>
  <c r="M133" i="1" s="1"/>
  <c r="O133" i="1" s="1"/>
  <c r="I132" i="1"/>
  <c r="M132" i="1" s="1"/>
  <c r="O132" i="1" s="1"/>
  <c r="I131" i="1"/>
  <c r="M131" i="1" s="1"/>
  <c r="O131" i="1" s="1"/>
  <c r="I130" i="1"/>
  <c r="M130" i="1" s="1"/>
  <c r="O130" i="1" s="1"/>
  <c r="I129" i="1"/>
  <c r="M129" i="1" s="1"/>
  <c r="O129" i="1" s="1"/>
  <c r="I128" i="1"/>
  <c r="M128" i="1" s="1"/>
  <c r="O128" i="1" s="1"/>
  <c r="I127" i="1"/>
  <c r="M127" i="1" s="1"/>
  <c r="O127" i="1" s="1"/>
  <c r="I126" i="1"/>
  <c r="M126" i="1" s="1"/>
  <c r="O126" i="1" s="1"/>
  <c r="I125" i="1"/>
  <c r="M125" i="1" s="1"/>
  <c r="O125" i="1" s="1"/>
  <c r="N124" i="1"/>
  <c r="L124" i="1"/>
  <c r="K124" i="1"/>
  <c r="J124" i="1"/>
  <c r="H124" i="1"/>
  <c r="G124" i="1"/>
  <c r="I123" i="1"/>
  <c r="M123" i="1" s="1"/>
  <c r="O123" i="1" s="1"/>
  <c r="I122" i="1"/>
  <c r="M122" i="1" s="1"/>
  <c r="O122" i="1" s="1"/>
  <c r="I121" i="1"/>
  <c r="M121" i="1" s="1"/>
  <c r="O121" i="1" s="1"/>
  <c r="I120" i="1"/>
  <c r="M120" i="1" s="1"/>
  <c r="O120" i="1" s="1"/>
  <c r="I119" i="1"/>
  <c r="M119" i="1" s="1"/>
  <c r="O119" i="1" s="1"/>
  <c r="I118" i="1"/>
  <c r="M118" i="1" s="1"/>
  <c r="O118" i="1" s="1"/>
  <c r="I117" i="1"/>
  <c r="M117" i="1" s="1"/>
  <c r="O117" i="1" s="1"/>
  <c r="I116" i="1"/>
  <c r="M116" i="1" s="1"/>
  <c r="O116" i="1" s="1"/>
  <c r="I115" i="1"/>
  <c r="M115" i="1" s="1"/>
  <c r="O115" i="1" s="1"/>
  <c r="I114" i="1"/>
  <c r="M114" i="1" s="1"/>
  <c r="O114" i="1" s="1"/>
  <c r="I113" i="1"/>
  <c r="M113" i="1" s="1"/>
  <c r="O113" i="1" s="1"/>
  <c r="I112" i="1"/>
  <c r="M111" i="1"/>
  <c r="N110" i="1"/>
  <c r="L110" i="1"/>
  <c r="G109" i="1" l="1"/>
  <c r="J109" i="1"/>
  <c r="I110" i="1"/>
  <c r="H109" i="1"/>
  <c r="K109" i="1"/>
  <c r="M112" i="1"/>
  <c r="O112" i="1" s="1"/>
  <c r="I154" i="1"/>
  <c r="O155" i="1"/>
  <c r="O154" i="1" s="1"/>
  <c r="M154" i="1"/>
  <c r="L109" i="1"/>
  <c r="J156" i="1"/>
  <c r="I150" i="1"/>
  <c r="N109" i="1"/>
  <c r="L156" i="1"/>
  <c r="I124" i="1"/>
  <c r="N156" i="1"/>
  <c r="I144" i="1"/>
  <c r="G156" i="1"/>
  <c r="I136" i="1"/>
  <c r="O124" i="1"/>
  <c r="O144" i="1"/>
  <c r="O152" i="1"/>
  <c r="O150" i="1" s="1"/>
  <c r="M150" i="1"/>
  <c r="M124" i="1"/>
  <c r="M144" i="1"/>
  <c r="K156" i="1"/>
  <c r="O111" i="1"/>
  <c r="M138" i="1"/>
  <c r="H156" i="1"/>
  <c r="I109" i="1" l="1"/>
  <c r="J157" i="1"/>
  <c r="M110" i="1"/>
  <c r="O110" i="1"/>
  <c r="O138" i="1"/>
  <c r="O136" i="1" s="1"/>
  <c r="M136" i="1"/>
  <c r="I156" i="1"/>
  <c r="L157" i="1" l="1"/>
  <c r="M156" i="1"/>
  <c r="M157" i="1" s="1"/>
  <c r="O156" i="1"/>
  <c r="M109" i="1"/>
  <c r="O109" i="1"/>
</calcChain>
</file>

<file path=xl/sharedStrings.xml><?xml version="1.0" encoding="utf-8"?>
<sst xmlns="http://schemas.openxmlformats.org/spreadsheetml/2006/main" count="370" uniqueCount="317">
  <si>
    <t>1- PRESENTACIÓN</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</si>
  <si>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</si>
  <si>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</si>
  <si>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</si>
  <si>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</si>
  <si>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</si>
  <si>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</si>
  <si>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</si>
  <si>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</si>
  <si>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</si>
  <si>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</si>
  <si>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</si>
  <si>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</si>
  <si>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</si>
  <si>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</si>
  <si>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1°</t>
  </si>
  <si>
    <t>2°</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</si>
  <si>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</si>
  <si>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</si>
  <si>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</si>
  <si>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</si>
  <si>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</si>
  <si>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</si>
  <si>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</si>
  <si>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</si>
  <si>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</si>
  <si>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</si>
  <si>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</si>
  <si>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</si>
  <si>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</si>
  <si>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</si>
  <si>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</si>
  <si>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</si>
  <si>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</si>
  <si>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</si>
  <si>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N°</t>
  </si>
  <si>
    <t>Descripción</t>
  </si>
  <si>
    <t>Objetivo</t>
  </si>
  <si>
    <t>Metas</t>
  </si>
  <si>
    <t>Población Beneficiaria</t>
  </si>
  <si>
    <t>Valor de Inversión</t>
  </si>
  <si>
    <t>Porcentaje de Ejecución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</si>
  <si>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</si>
  <si>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</si>
  <si>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</si>
  <si>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</si>
  <si>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</si>
  <si>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</si>
  <si>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</si>
  <si>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</si>
  <si>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</si>
  <si>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</si>
  <si>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4.8 Ejecución Financiera (Generar gráfica)</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</si>
  <si>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</si>
  <si>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</si>
  <si>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</si>
  <si>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</si>
  <si>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</si>
  <si>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</si>
  <si>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</si>
  <si>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</si>
  <si>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</si>
  <si>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</si>
  <si>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</si>
  <si>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</si>
  <si>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</si>
  <si>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</si>
  <si>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</si>
  <si>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</si>
  <si>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</si>
  <si>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</si>
  <si>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</si>
  <si>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</si>
  <si>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</si>
  <si>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</si>
  <si>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</si>
  <si>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</si>
  <si>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</si>
  <si>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</si>
  <si>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Informe de referencia</t>
  </si>
  <si>
    <t>Evidencia (Adjuntar Documento)</t>
  </si>
  <si>
    <t>Institución: Servicio Nacional de Promocion Profesional</t>
  </si>
  <si>
    <t>Periodo del informe: enero a junio 2020</t>
  </si>
  <si>
    <t>Desarrollar acciones formativas para la PEA según el POI</t>
  </si>
  <si>
    <t>10560 cursos</t>
  </si>
  <si>
    <t xml:space="preserve">Acciones de formacion </t>
  </si>
  <si>
    <t xml:space="preserve">Poblacion economicamente activa mayor de 18 años </t>
  </si>
  <si>
    <t>Reporte sistema Identidad</t>
  </si>
  <si>
    <t>Informes de inicio de cursos</t>
  </si>
  <si>
    <t>Implementar mecanismos de participación ciudadana a través de informes temáticos</t>
  </si>
  <si>
    <t xml:space="preserve">12 informes </t>
  </si>
  <si>
    <t>Publico en general</t>
  </si>
  <si>
    <t xml:space="preserve">Pagina web y redes sociales </t>
  </si>
  <si>
    <t xml:space="preserve">Instalación de mesas técnicas </t>
  </si>
  <si>
    <t>Generar espacios de colaboración entre el sector privado, público, académico y organizaciones de la sociedad civil</t>
  </si>
  <si>
    <t xml:space="preserve">14 mesas </t>
  </si>
  <si>
    <t xml:space="preserve">Actas, pagina web y redes sociales </t>
  </si>
  <si>
    <t xml:space="preserve">Es un organismo dependiente del Ministerio de Trabajo, Empleo y Seguridad Social. Sus actividades, iniciadas en el año 1972. Se dirigen a  atender fundamentalmente la política ocupacional del gobierno. Realiza sus acciones formativas atendiendo principalmente el proceso de desarrollo nacional, otorgando respuestas inmediatas al mercado laboral en términos de capacitación.  
Los cursos van dirigidos a personas de diferentes niveles y sectores de la economía, abarcando todo el territorio nacional a través de su sede central, las regionales, subregionales, centros colaboradores y unidades móviles que permiten llegar a cualquier punto del país.
</t>
  </si>
  <si>
    <t>Contribuir al crecimiento de la productividad nacional, la transformación digital, el progreso social y bienestar de los paraguayos, mediante formación técnica y profesional de calidad y pertinencia, que asegure su crecimiento individual y empleabilidad, con base en competencias tecnológicas, destrezas personales y habilidades blandas relevantes para todos los estratos sociales, regiones y aquellos sectores productivos que son y serán motor de crecimiento del país.</t>
  </si>
  <si>
    <t>Dirección Unidad Anticorrupción</t>
  </si>
  <si>
    <t>Gerencia Económica</t>
  </si>
  <si>
    <t>Gerencia de Acción Formativa</t>
  </si>
  <si>
    <t>Gerencia Técnica</t>
  </si>
  <si>
    <t>Dirección de Gabinete</t>
  </si>
  <si>
    <t>Dirección de Planificación</t>
  </si>
  <si>
    <t>Dirección de TICs</t>
  </si>
  <si>
    <t>Dirección de Auditoría</t>
  </si>
  <si>
    <t>Dirección de Comunicación</t>
  </si>
  <si>
    <t>Dirección de Gestión y Desarrollo de Talento Humano</t>
  </si>
  <si>
    <t>Mirna Benítez</t>
  </si>
  <si>
    <t>Directora</t>
  </si>
  <si>
    <t>Fabian Ayala</t>
  </si>
  <si>
    <t>Director</t>
  </si>
  <si>
    <t>Oscar González</t>
  </si>
  <si>
    <t>https://informacionpublica.paraguay.gov.py/portal/#!/ciudadano/solicitud/27642</t>
  </si>
  <si>
    <t>-</t>
  </si>
  <si>
    <t>https://informacionpublica.paraguay.gov.py/portal/#!/ciudadano/solicitud/29734</t>
  </si>
  <si>
    <t>https://informacionpublica.paraguay.gov.py/portal/#!/ciudadano/solicitud/29996</t>
  </si>
  <si>
    <t>https://informacionpublica.paraguay.gov.py/portal/#!/ciudadano/solicitud/30894</t>
  </si>
  <si>
    <t>Portal Unificado de Información Pública</t>
  </si>
  <si>
    <t>https://informacionpublica.paraguay.gov.py/portal/#!/buscar_informacion#busqueda</t>
  </si>
  <si>
    <t>https://datos.senac.gov.py/</t>
  </si>
  <si>
    <t>abierta</t>
  </si>
  <si>
    <t>Sistema de Seguimiento de Procesos - SENAC</t>
  </si>
  <si>
    <t>http://paneldenuncias.senac.gov.py/#/</t>
  </si>
  <si>
    <t>http://www.denuncias.gov.py/ssps/</t>
  </si>
  <si>
    <t>Portal SPSS - SENAC</t>
  </si>
  <si>
    <t>Solicitud de corrección en el Sistema Identidad del SNPP</t>
  </si>
  <si>
    <t>Se corrigieron los invconvenientes con el registro en los cursos del SNPP</t>
  </si>
  <si>
    <t>Ticket 9298</t>
  </si>
  <si>
    <t>MATRIZ DE INFORMACIÓN MÍNIMA PARA INFORME PARCIAL DE RENDICIÓN DE CUENTAS AL CIUDADANO</t>
  </si>
  <si>
    <t>Misión institucional:</t>
  </si>
  <si>
    <t xml:space="preserve">Portal de Información Pública, creado en virtud de la Ley N° </t>
  </si>
  <si>
    <t xml:space="preserve"> Código</t>
  </si>
  <si>
    <t xml:space="preserve">Presupuesto </t>
  </si>
  <si>
    <t>Modificación</t>
  </si>
  <si>
    <t>Presupuesto</t>
  </si>
  <si>
    <t>Saldo Previsionado</t>
  </si>
  <si>
    <t>Saldo Comprometido</t>
  </si>
  <si>
    <t>Obligado al 30/06/2020</t>
  </si>
  <si>
    <t>Saldo</t>
  </si>
  <si>
    <t>Reprogrmación Presentada</t>
  </si>
  <si>
    <t>OG</t>
  </si>
  <si>
    <t>FF</t>
  </si>
  <si>
    <t>OF</t>
  </si>
  <si>
    <t>Inicial</t>
  </si>
  <si>
    <t>(+/-)</t>
  </si>
  <si>
    <t>Vigente</t>
  </si>
  <si>
    <t>Disponible</t>
  </si>
  <si>
    <t>Sub Programa</t>
  </si>
  <si>
    <t>2 SERVICIO NACIONAL DE PROM0CIÓN PROFESIONAL</t>
  </si>
  <si>
    <t>SERVICIOS PERSONALES</t>
  </si>
  <si>
    <t xml:space="preserve">SUELDOS </t>
  </si>
  <si>
    <t>AGUINALDO</t>
  </si>
  <si>
    <t>GASTOS DE RESIDENCIA</t>
  </si>
  <si>
    <t>REMUNERACIÓN EXTRAORDINARIA</t>
  </si>
  <si>
    <t>REMUNERACIÓN ADICIONAL</t>
  </si>
  <si>
    <t>SUBSIDIO FAMILIAR</t>
  </si>
  <si>
    <t>BONIFICACIONES Y GRATIFICACIONES</t>
  </si>
  <si>
    <t>CONTRATACION DE PERSONAL TECNICO</t>
  </si>
  <si>
    <t>JORNALES</t>
  </si>
  <si>
    <t>HONORARIOS PROFESIONALES</t>
  </si>
  <si>
    <t>CONTRATACION DE PERSONAL DOCENTE P/CURSOS ESPECIAL.</t>
  </si>
  <si>
    <t>OTROS GASTOS DEL PERSONAL</t>
  </si>
  <si>
    <t>SERVICIOS NO PERSONALES</t>
  </si>
  <si>
    <t>SERVICIOS BÁSICOS</t>
  </si>
  <si>
    <t>TRANSPORTE Y ALMACENAJE</t>
  </si>
  <si>
    <t>PASAJES Y VIATICOS</t>
  </si>
  <si>
    <t>GASTOS POR SERVICIOS DE ASEO, MANTEN, Y REPAR.</t>
  </si>
  <si>
    <t>ALQUILERES Y DERECHOS</t>
  </si>
  <si>
    <t>SERVICIOS TECNICOS Y PROFESIONALES</t>
  </si>
  <si>
    <t>SERVICIOS DE SEGURO MÉDICO</t>
  </si>
  <si>
    <t>SERVICIOS DE CEREMONIAL</t>
  </si>
  <si>
    <t>SERVICIOS DE VIGILANCIA</t>
  </si>
  <si>
    <t>SERVICIOS DE CATERING</t>
  </si>
  <si>
    <t>SERVICIOS DE CAPACITACIÓN Y ADIESTRAMIENTO</t>
  </si>
  <si>
    <t>BIENES DE CONSUMO E INSUMOS</t>
  </si>
  <si>
    <t>PRODUCTOS ALIMENTICIOS</t>
  </si>
  <si>
    <t>TEXTILES Y VESTUARIOS</t>
  </si>
  <si>
    <t>PRODUCTOS DE PAPEL, CARTON E IMPRESOS</t>
  </si>
  <si>
    <t>BIENES DE CONSUMO DE OFICINA E INSUMOS</t>
  </si>
  <si>
    <t>PRODUCTOS E INSTRUM.QUIMICOS Y MEDICINALES</t>
  </si>
  <si>
    <t>COMBUSTIBLES Y LUBRICANTES</t>
  </si>
  <si>
    <t>OTROS BIENES DE CONSUMO</t>
  </si>
  <si>
    <t>INVERSIÓN FÍSICA</t>
  </si>
  <si>
    <t>CONSTRUCCIONES</t>
  </si>
  <si>
    <t>ADQUISICIONES DE MAQUINARIAS, EQUIPOS Y HERRAM.GRAL</t>
  </si>
  <si>
    <t>ADQUISICIONES DE EQUIPOS DE OFICINA Y COMPUTACIÓN</t>
  </si>
  <si>
    <t>ADQUISICIONES DE ACTIVOS INTANGIBLES</t>
  </si>
  <si>
    <t>ESTUDIOS Y PROYECTOS DE INVERSIÓN</t>
  </si>
  <si>
    <t>TRANSFERENCIAS</t>
  </si>
  <si>
    <t>BECAS</t>
  </si>
  <si>
    <t>APORTE A ENTIDADES E INSTITUCIONES SIN FINES DE LUCRO</t>
  </si>
  <si>
    <t>TRANSFERENCIAS CORRIENTES AL SECTOR EXTERNO</t>
  </si>
  <si>
    <t>PAGO DE IMPUESTOS, TASAS, G. JUDICIALES Y OTROS</t>
  </si>
  <si>
    <t>PAGO DE IMPUESTOS, TASAS, GASTOS JUDICIALES Y OTROS</t>
  </si>
  <si>
    <t>TOTAL GENERAL</t>
  </si>
  <si>
    <t>https://app.powerbi.com/view?r=eyJrIjoiMmJlYjg1YzgtMmQ3Mi00YzVkLWJkOTQtOTE3ZTZkNzVhYTAzIiwidCI6Ijk2ZDUwYjY5LTE5MGQtNDkxYy1hM2U1LWExYWRlYmMxYTg3NSJ9</t>
  </si>
  <si>
    <t>https://www.sfp.gov.py/sfp/archivos/documentos/100_Enero_2020_mjkv54st.pdf</t>
  </si>
  <si>
    <t>https://www.sfp.gov.py/sfp/archivos/documentos/100_Febrero_2020_87152mzk.pdf</t>
  </si>
  <si>
    <t>https://www.sfp.gov.py/sfp/archivos/documentos/100Marzo_2020_xm88c3d3.pdf</t>
  </si>
  <si>
    <t>https://www.sfp.gov.py/sfp/archivos/documentos/100_Abril_2020_sjck1og0.pdf</t>
  </si>
  <si>
    <t>https://www.snpp.edu.py/transparencia/rendici%C3%B3n-de-cuentas-al-ciudadano.html</t>
  </si>
  <si>
    <t>Liz Loncharich</t>
  </si>
  <si>
    <t>DIrectora</t>
  </si>
  <si>
    <t>Edith Pintos</t>
  </si>
  <si>
    <t>Eder Añazco</t>
  </si>
  <si>
    <t>María Teresa Añazco</t>
  </si>
  <si>
    <t>Técnica</t>
  </si>
  <si>
    <t>Silvana Arce</t>
  </si>
  <si>
    <t>Osvaldo Villalba</t>
  </si>
  <si>
    <t xml:space="preserve">I.D. N° </t>
  </si>
  <si>
    <t>FECHA DE FIRMA</t>
  </si>
  <si>
    <t>MODALIDAD</t>
  </si>
  <si>
    <t>CD N° 21/2019</t>
  </si>
  <si>
    <t xml:space="preserve">LCO N° 10/2019 </t>
  </si>
  <si>
    <t>CD N°01/2020</t>
  </si>
  <si>
    <t>CE N° 01/2020</t>
  </si>
  <si>
    <t xml:space="preserve">LPN N° 11/2019 </t>
  </si>
  <si>
    <t>CD N° 06/2020</t>
  </si>
  <si>
    <t>CD N° 05/2020</t>
  </si>
  <si>
    <t xml:space="preserve">LCO N° 01/2020 </t>
  </si>
  <si>
    <t>LC N° 01/2020</t>
  </si>
  <si>
    <t xml:space="preserve">LC 02/2020 </t>
  </si>
  <si>
    <t>DESCRIPCIÓN DEL LLAMADO</t>
  </si>
  <si>
    <t>"ADQISICIÓN DE GAVETAS PARA LA DGDTH DEL SNPP -AD REFERÉNDUM"</t>
  </si>
  <si>
    <t>“SERVICIO DE TAXI AÉREO PARA EL SNPP- PLURIANUAL – AD REFERÉNDUM</t>
  </si>
  <si>
    <t xml:space="preserve">“SERVICIO DE ADECUACIÓN ELÉCTRICA, TRASLADO Y PUESTA EN MARCHA DE EQUIPOS DE PANADERÍA EN SEDES DEL SNPP – AD REFERÉNDUM”  </t>
  </si>
  <si>
    <r>
      <t>“</t>
    </r>
    <r>
      <rPr>
        <b/>
        <sz val="12"/>
        <color indexed="8"/>
        <rFont val="Arial"/>
        <family val="2"/>
      </rPr>
      <t>ADQUISICIÓN DE LABORATORIO DE ROBÓTICA PARA EL SNPP</t>
    </r>
    <r>
      <rPr>
        <b/>
        <sz val="12"/>
        <color indexed="8"/>
        <rFont val="Tahoma"/>
        <family val="2"/>
      </rPr>
      <t xml:space="preserve">” </t>
    </r>
  </si>
  <si>
    <t>CONTRATACIÓN DE SERVICIOS MÉDICOS Y SANATORIALES – PLURIANUAL – AD REFERÉNDUM</t>
  </si>
  <si>
    <t>“ADQUISICIÓN DE TOKEN Y CERTIFICADOS DE FIRMA DIGITAL PARA EL SNPP- AD REFERÉNDUM"</t>
  </si>
  <si>
    <t>SERVICIOS DE PUBLICACIONES EN PERIÓDICOS PARA EL SNPP – PLURIANUAL – AD REFERENDUM</t>
  </si>
  <si>
    <t>ADQUISICION DE RELOJES BIOMÉTRICOS PARA EL SNPP – AD REFERENDUM</t>
  </si>
  <si>
    <t>“LOCACION DE INMUEBLE DETERMINADO LC N° 01/2020, “ALQUILER DE INMUEBLE PARA LA REGIONAL DE ARROYITO DEL SNPP - PLURIANUAL”</t>
  </si>
  <si>
    <t>ALQUILER DE INMUEBLE DETERMINADO PARA CFC PILCOMAYO DEL SNPP – PLURIANUAL – AD REFERENDUM”  - ID 374.336</t>
  </si>
  <si>
    <t>MONTO TOTAL /MÁXIMO DEL CONTRATO (GS)</t>
  </si>
  <si>
    <t>39.600.000  más 3.300.000 de garantía</t>
  </si>
  <si>
    <t>36.000.000  más 1.500.000 de garantía</t>
  </si>
  <si>
    <t>RUC N°</t>
  </si>
  <si>
    <t>80083055-5</t>
  </si>
  <si>
    <t>80049862-3</t>
  </si>
  <si>
    <t>80015208-5</t>
  </si>
  <si>
    <t>80087016-6</t>
  </si>
  <si>
    <t>80025664-6</t>
  </si>
  <si>
    <t xml:space="preserve">80080610-7 </t>
  </si>
  <si>
    <t xml:space="preserve"> 80019303-2</t>
  </si>
  <si>
    <t>3846758-5</t>
  </si>
  <si>
    <t xml:space="preserve">2640528-8 </t>
  </si>
  <si>
    <t xml:space="preserve">3349379-0 </t>
  </si>
  <si>
    <t>VIGENCIA DE CONTRATO</t>
  </si>
  <si>
    <t>HASTA EL CUMPLIMIENTO TOTAL DE LAS OBLIGACIONES</t>
  </si>
  <si>
    <t>HASTA EL 31/12/2021</t>
  </si>
  <si>
    <t>HASTA EL 31/10/21</t>
  </si>
  <si>
    <t>HASTA EL 31/12/21</t>
  </si>
  <si>
    <t>RESCINDIDO / SIN EJECUCIÓN</t>
  </si>
  <si>
    <t>12 MESES</t>
  </si>
  <si>
    <t>24 MESES</t>
  </si>
  <si>
    <t>NRO. DE RESOLUCIÓN DE ADJUDICACIÓN</t>
  </si>
  <si>
    <t>25/2020 del 09/01/2020</t>
  </si>
  <si>
    <t>4613/19 del 27/12/19</t>
  </si>
  <si>
    <t>306/2020 del 24/02/20</t>
  </si>
  <si>
    <t>438/20 del 06/03/20</t>
  </si>
  <si>
    <t>88/20 del 22/01/20</t>
  </si>
  <si>
    <t>410/2020 del 03/03/20</t>
  </si>
  <si>
    <t>470/20 del 13/03/20</t>
  </si>
  <si>
    <t>543/20 del 31/03/20</t>
  </si>
  <si>
    <t>545/20 del 31/03/20</t>
  </si>
  <si>
    <t>789/20 del 29/05/20</t>
  </si>
  <si>
    <t>PROVEEDOR</t>
  </si>
  <si>
    <t>APSA INDUSTRIAS Y SERVICIOS SRL</t>
  </si>
  <si>
    <t xml:space="preserve">HELITACTICA S.A </t>
  </si>
  <si>
    <r>
      <t>YUKON S.A</t>
    </r>
    <r>
      <rPr>
        <b/>
        <sz val="11"/>
        <color indexed="8"/>
        <rFont val="Tahoma"/>
        <family val="2"/>
      </rPr>
      <t xml:space="preserve">. </t>
    </r>
  </si>
  <si>
    <t>REEDUCA PARAGUAY S.A.</t>
  </si>
  <si>
    <t>MEDIPLAN S.A.</t>
  </si>
  <si>
    <t>CODE 100 S.A</t>
  </si>
  <si>
    <t>COEFICIENTE SRL</t>
  </si>
  <si>
    <t>SOLUTEC</t>
  </si>
  <si>
    <t>AMILCAR RAMON RUIZ MORAN</t>
  </si>
  <si>
    <t>PEDRO DIOSNEL CABRAL</t>
  </si>
  <si>
    <t>Programa de Entrenamiento Laboral Protegido</t>
  </si>
  <si>
    <t>Preparar a los jovenes en ambientes como la empresa, el aula y espacios ocupacionales a travez de la asimilacion, icorporacion y aolicacion de conocimientos, habilidades y destrezas y actitudes que lo hacen competentes para actuar tecnica, metodologica, participativa y socialmente en el trabajo, en un lapso de tiempo que va un maximo de 3 años.</t>
  </si>
  <si>
    <t xml:space="preserve">Certificar al 100 % de los aprendices
Inscriptos en el programa 
Evitar la deserción escolar por motivos  económicos  de los adolescentes aprendices, del programa
 La inserción laboral del 80% de los aprendices que concluyan el  del programa y que cumplan la edad laboral pertinent
</t>
  </si>
  <si>
    <t xml:space="preserve">Adolescentes entre 15 y 18 años, escolarizados, que se encuentran desempeñándose en sector del empaque en los supermercados adheridos al programa a través de un acuerdo y viven en  el Departamento Central, Asunción, Concepción y Alto </t>
  </si>
  <si>
    <t>Financia el programa El S.N.P.P.  A través del  presupuesto general asignado,</t>
  </si>
  <si>
    <t>La Dirección del Programa de Robótica es la encargada de coordinar, gestionar y desarrollar los cursos de Robótica del SNPP a nivel país; los mismos están direccionados para ampliar la cobertura profesional en el área tecnológica además de mecatrónica, electrónica y automatización ya que las tasas de empleabilidad y crecimiento económico apuntan a las carreras basadas en STEM.
El Programa se encuentra desarrollando cursos de robótica en la Sede Central, Sede de Coronel Oviedo, Sede de Hernandarias, Sede de Encarnación y Sede de Itá. Se cuenta con 3 módulos diferentes que totalizan 200 Hs.</t>
  </si>
  <si>
    <t xml:space="preserve">Capacitar a niños, jóvenes adultos en las nuevas habilidades requeridas utilizando la robótica educativa como medio de aprendizaje
Ofrecer e impartir acciones formativas en todo el país a través de dicha dirección
Participar en competencias de robótica mediante la cual los participantes acceden a consolidar sus conocimientos y proyectos elaborados en los cursos dentro de un marco regulatorio en igualdad de condiciones
Ofrecer un abanico de oportunidades para los participantes para la elección de sus futuras profesiones o especializaciones.
Generar competitividad en áreas de empleos tecnológicas y trabajos relacionados en las áreas STEM.
</t>
  </si>
  <si>
    <t>Para el año 2020 se programaron 55 acciones formativas con el objetivo de alcanzar a 1.100 egresados a Nivel Nacional.</t>
  </si>
  <si>
    <t>De enero a junio se realizaron 15 acciones formativas con 300 egresados. (27% del 100%)</t>
  </si>
  <si>
    <t xml:space="preserve">27 % del 100 % </t>
  </si>
  <si>
    <t>Objetivo 4: Garantizar una educación inclusiva, equitativa y de calidad y promover oportunidades de aprendizaje durante toda la vida para todos</t>
  </si>
  <si>
    <t>Objetivo 16: Promover sociedades justas, pacíficas e inclusivas</t>
  </si>
  <si>
    <t>Aprobación de la Res. MTESS N° 191/2020 Por la cual se aprueba el Manual de Código de Ética</t>
  </si>
  <si>
    <t xml:space="preserve">El documento es de importancia, debido a que su aplicación implicará la observancia de la conducta del servidor público del SNPP lo cual redundará en la gestación de confianza en la ciudadanía </t>
  </si>
  <si>
    <t>En Anexo</t>
  </si>
  <si>
    <t>0 Gs.</t>
  </si>
  <si>
    <t>El estado de derecho y el desarrollo tienen una interrelación significativa y se refuerzan mutuamente, por lo que es esencial para el desarrollo sostenible a nivel nacional e internacional</t>
  </si>
  <si>
    <t>La educación es la clave para poder alcanzar otros muchos Objetivos de Desarrollo Sostenible (ODS). Cuando las personas pueden acceder a una educación de calidad, pueden escapar del ciclo de la pobreza</t>
  </si>
  <si>
    <t>7- Descripción cualitativa de logros alcanzados en el Trimestre</t>
  </si>
  <si>
    <t xml:space="preserve">1. </t>
  </si>
  <si>
    <t>Cobro de Curso que cuentan con aranceles</t>
  </si>
  <si>
    <t xml:space="preserve">En adjunto Gestión de proceso de Aranceles de Cursos </t>
  </si>
  <si>
    <t xml:space="preserve">2. </t>
  </si>
  <si>
    <t>Liquidación y Pago de Sueldos</t>
  </si>
  <si>
    <t>En adjunto Pago de Rubro 100</t>
  </si>
  <si>
    <t xml:space="preserve">3. </t>
  </si>
  <si>
    <t>Liquidación y Pago a proveedores</t>
  </si>
  <si>
    <t>En adjunto Pago de Rubro 200</t>
  </si>
  <si>
    <t>Verificación de desarrollo de cursos, Verificación de Asistencia del Personal y Verificación de los bienes Patrimoniales</t>
  </si>
  <si>
    <t>En adjunto Auditoria de Gestión. D.F.C Remansito</t>
  </si>
  <si>
    <t>Control de Desarrollo de los Cursos - Asistencia del Pesonal - Verificación de Bienes de Patrinomio</t>
  </si>
  <si>
    <t>Planes de Mejoramiento elaborados en el 2 do Semestre 2019</t>
  </si>
  <si>
    <t xml:space="preserve">Resolucion AGPE N° 119/2019 Informe de revision especial </t>
  </si>
  <si>
    <t>En adjunto Auditoria de Gestión. DCTA Santa Rita</t>
  </si>
  <si>
    <t>En Adjunto PDF</t>
  </si>
  <si>
    <t>El Servicio Nacional de Promoción Profesional ha emprendido decididas acciones para la consecición de los objetivos institucionales, atendiendo el rol crítico que desempeña en el ámbito de la formación y capacitación para el empleo. Todo ello a pesar del contexto nacional y mundial que ha tocado vivir por causa de la Pandemia Mundial del COVID 19. En tal sentido, el SNPP ha apostado a la adaptación a los tiempos actuales, a través de la innovación, mediante el desarrollo de las acciones formativas en la modalidad virtual, sin descuidar por ello la calidad de la formación, que ha sido característica desde su creación.</t>
  </si>
  <si>
    <t>No se registran programas y proyectos no ejecutados a la fecha</t>
  </si>
  <si>
    <t>4.4 Proyectos y Programas Ejecutados a la fecha del Informe (listado referencial)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</si>
</sst>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_);_(* \(#,##0\);_(* &quot;-&quot;_);_(@_)"/>
  </numFmts>
  <fonts count="29">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1"/>
      <color theme="1"/>
      <name val="Calibri"/>
      <family val="2"/>
    </font>
    <font>
      <b/>
      <sz val="11"/>
      <color theme="1"/>
      <name val="Calibri"/>
      <family val="2"/>
    </font>
    <font>
      <b/>
      <u/>
      <sz val="11"/>
      <color theme="1"/>
      <name val="Calibri"/>
      <family val="2"/>
      <scheme val="minor"/>
    </font>
    <font>
      <sz val="11"/>
      <color theme="1"/>
      <name val="Calibri"/>
      <family val="2"/>
    </font>
    <font>
      <u/>
      <sz val="11"/>
      <color theme="1"/>
      <name val="Calibri"/>
      <family val="2"/>
      <scheme val="minor"/>
    </font>
    <font>
      <u/>
      <sz val="11"/>
      <color theme="1"/>
      <name val="Calibri"/>
      <family val="2"/>
    </font>
    <font>
      <sz val="9"/>
      <color theme="1"/>
      <name val="Calibri"/>
      <family val="2"/>
      <scheme val="minor"/>
    </font>
    <font>
      <u/>
      <sz val="11"/>
      <color theme="10"/>
      <name val="Calibri"/>
      <family val="2"/>
      <scheme val="minor"/>
    </font>
    <font>
      <sz val="10"/>
      <name val="Arial"/>
      <family val="2"/>
    </font>
    <font>
      <b/>
      <sz val="11"/>
      <name val="Calibri Light"/>
      <family val="1"/>
      <scheme val="major"/>
    </font>
    <font>
      <b/>
      <sz val="10"/>
      <name val="Calibri Light"/>
      <family val="1"/>
      <scheme val="major"/>
    </font>
    <font>
      <sz val="11"/>
      <name val="Calibri Light"/>
      <family val="1"/>
      <scheme val="major"/>
    </font>
    <font>
      <sz val="11"/>
      <name val="Calibri"/>
      <family val="2"/>
      <scheme val="minor"/>
    </font>
    <font>
      <sz val="10"/>
      <name val="Calibri Light"/>
      <family val="1"/>
      <scheme val="major"/>
    </font>
    <font>
      <sz val="10"/>
      <name val="Courier"/>
      <family val="3"/>
    </font>
    <font>
      <b/>
      <sz val="11"/>
      <name val="Calibri"/>
      <family val="2"/>
      <scheme val="minor"/>
    </font>
    <font>
      <b/>
      <sz val="12"/>
      <name val="Calibri"/>
      <family val="2"/>
      <scheme val="minor"/>
    </font>
    <font>
      <b/>
      <sz val="12"/>
      <name val="Calibri Light"/>
      <family val="1"/>
      <scheme val="major"/>
    </font>
    <font>
      <sz val="11"/>
      <color theme="1"/>
      <name val="Calibri"/>
      <charset val="134"/>
      <scheme val="minor"/>
    </font>
    <font>
      <b/>
      <sz val="9"/>
      <color theme="1"/>
      <name val="Calibri"/>
      <family val="2"/>
      <scheme val="minor"/>
    </font>
    <font>
      <b/>
      <sz val="12"/>
      <color indexed="8"/>
      <name val="Arial"/>
      <family val="2"/>
    </font>
    <font>
      <b/>
      <sz val="12"/>
      <color indexed="8"/>
      <name val="Tahoma"/>
      <family val="2"/>
    </font>
    <font>
      <b/>
      <sz val="11"/>
      <color indexed="8"/>
      <name val="Tahoma"/>
      <family val="2"/>
    </font>
  </fonts>
  <fills count="10">
    <fill>
      <patternFill patternType="none"/>
    </fill>
    <fill>
      <patternFill patternType="gray125"/>
    </fill>
    <fill>
      <patternFill patternType="solid">
        <fgColor theme="0"/>
        <bgColor theme="0"/>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double">
        <color indexed="64"/>
      </bottom>
      <diagonal/>
    </border>
    <border>
      <left/>
      <right/>
      <top/>
      <bottom style="double">
        <color indexed="64"/>
      </bottom>
      <diagonal/>
    </border>
  </borders>
  <cellStyleXfs count="6">
    <xf numFmtId="0" fontId="0" fillId="0" borderId="0">
      <alignment vertical="center"/>
    </xf>
    <xf numFmtId="0" fontId="13" fillId="0" borderId="0" applyNumberFormat="0" applyFill="0" applyBorder="0" applyAlignment="0" applyProtection="0">
      <alignment vertical="center"/>
    </xf>
    <xf numFmtId="0" fontId="14" fillId="0" borderId="0"/>
    <xf numFmtId="37" fontId="20" fillId="0" borderId="0"/>
    <xf numFmtId="41" fontId="24" fillId="0" borderId="0" applyFont="0" applyFill="0" applyBorder="0" applyAlignment="0" applyProtection="0"/>
    <xf numFmtId="0" fontId="1" fillId="0" borderId="0">
      <alignment vertical="center"/>
    </xf>
  </cellStyleXfs>
  <cellXfs count="28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horizontal="justify" vertical="top" wrapText="1"/>
    </xf>
    <xf numFmtId="0" fontId="0" fillId="0" borderId="1" xfId="0" applyBorder="1">
      <alignment vertical="center"/>
    </xf>
    <xf numFmtId="0" fontId="10" fillId="0" borderId="0" xfId="0" applyFont="1">
      <alignment vertical="center"/>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9" fillId="0" borderId="1" xfId="0" applyFont="1" applyBorder="1">
      <alignment vertical="center"/>
    </xf>
    <xf numFmtId="0" fontId="0" fillId="0" borderId="1" xfId="0"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0" fillId="3" borderId="1" xfId="0" applyFill="1" applyBorder="1">
      <alignment vertical="center"/>
    </xf>
    <xf numFmtId="0" fontId="3" fillId="3" borderId="1" xfId="0" applyFont="1" applyFill="1" applyBorder="1">
      <alignment vertical="center"/>
    </xf>
    <xf numFmtId="0" fontId="0" fillId="3" borderId="2" xfId="0" applyFont="1" applyFill="1" applyBorder="1" applyAlignment="1">
      <alignment vertical="center" wrapText="1"/>
    </xf>
    <xf numFmtId="0" fontId="0" fillId="3" borderId="3" xfId="0" applyFont="1" applyFill="1" applyBorder="1" applyAlignment="1">
      <alignment horizontal="center" vertical="center" wrapText="1"/>
    </xf>
    <xf numFmtId="0" fontId="3" fillId="3" borderId="1" xfId="0" applyFont="1" applyFill="1" applyBorder="1" applyAlignment="1">
      <alignment vertical="center" wrapText="1"/>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2" fillId="3" borderId="1" xfId="0" applyFont="1" applyFill="1" applyBorder="1" applyAlignment="1">
      <alignment vertical="center" wrapText="1"/>
    </xf>
    <xf numFmtId="0" fontId="3" fillId="3" borderId="0" xfId="0" applyFont="1" applyFill="1" applyBorder="1" applyAlignment="1">
      <alignment horizontal="center" vertical="center" wrapText="1"/>
    </xf>
    <xf numFmtId="0" fontId="0" fillId="3" borderId="3" xfId="0" applyFont="1" applyFill="1" applyBorder="1" applyAlignment="1">
      <alignment vertical="center" wrapText="1"/>
    </xf>
    <xf numFmtId="0" fontId="3" fillId="3" borderId="1" xfId="0" applyFont="1" applyFill="1" applyBorder="1" applyAlignment="1">
      <alignment horizontal="center" vertical="center"/>
    </xf>
    <xf numFmtId="0" fontId="2" fillId="0" borderId="1" xfId="0" applyFont="1" applyBorder="1">
      <alignment vertical="center"/>
    </xf>
    <xf numFmtId="0" fontId="13" fillId="0" borderId="0" xfId="1">
      <alignment vertical="center"/>
    </xf>
    <xf numFmtId="0" fontId="2" fillId="0" borderId="1" xfId="0" applyFont="1" applyBorder="1" applyAlignment="1">
      <alignment horizontal="center" vertical="center"/>
    </xf>
    <xf numFmtId="0" fontId="2" fillId="2" borderId="3" xfId="0" applyFont="1" applyFill="1" applyBorder="1" applyAlignment="1">
      <alignment vertical="center" wrapText="1"/>
    </xf>
    <xf numFmtId="0" fontId="13" fillId="0" borderId="1" xfId="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5" fillId="3" borderId="19" xfId="2" applyFont="1" applyFill="1" applyBorder="1" applyAlignment="1">
      <alignment vertical="center"/>
    </xf>
    <xf numFmtId="0" fontId="15" fillId="3" borderId="20" xfId="2" applyFont="1" applyFill="1" applyBorder="1" applyAlignment="1">
      <alignment vertical="center"/>
    </xf>
    <xf numFmtId="0" fontId="15" fillId="3" borderId="21" xfId="2" applyFont="1" applyFill="1" applyBorder="1" applyAlignment="1">
      <alignment vertical="center"/>
    </xf>
    <xf numFmtId="0" fontId="15" fillId="3" borderId="23" xfId="2" applyFont="1" applyFill="1" applyBorder="1" applyAlignment="1">
      <alignment horizontal="center" vertical="center"/>
    </xf>
    <xf numFmtId="0" fontId="15" fillId="3" borderId="24" xfId="2" applyFont="1" applyFill="1" applyBorder="1" applyAlignment="1">
      <alignment horizontal="center" vertical="center"/>
    </xf>
    <xf numFmtId="0" fontId="15" fillId="3" borderId="22" xfId="2" applyFont="1" applyFill="1" applyBorder="1" applyAlignment="1">
      <alignment horizontal="center" vertical="center"/>
    </xf>
    <xf numFmtId="0" fontId="15" fillId="3" borderId="26" xfId="2" applyFont="1" applyFill="1" applyBorder="1" applyAlignment="1">
      <alignment horizontal="center" vertical="center"/>
    </xf>
    <xf numFmtId="0" fontId="15" fillId="3" borderId="14" xfId="2" applyFont="1" applyFill="1" applyBorder="1" applyAlignment="1">
      <alignment horizontal="center" vertical="center"/>
    </xf>
    <xf numFmtId="0" fontId="15" fillId="3" borderId="27" xfId="2" applyFont="1" applyFill="1" applyBorder="1" applyAlignment="1">
      <alignment horizontal="center" vertical="center"/>
    </xf>
    <xf numFmtId="0" fontId="16" fillId="3" borderId="28" xfId="2" applyFont="1" applyFill="1" applyBorder="1" applyAlignment="1">
      <alignment horizontal="center" vertical="center"/>
    </xf>
    <xf numFmtId="0" fontId="15" fillId="3" borderId="29" xfId="2" applyFont="1" applyFill="1" applyBorder="1" applyAlignment="1">
      <alignment horizontal="center" vertical="center"/>
    </xf>
    <xf numFmtId="0" fontId="15" fillId="3" borderId="0" xfId="2" applyFont="1" applyFill="1" applyAlignment="1">
      <alignment horizontal="center" vertical="center"/>
    </xf>
    <xf numFmtId="0" fontId="17" fillId="4" borderId="31" xfId="2" applyFont="1" applyFill="1" applyBorder="1" applyAlignment="1">
      <alignment vertical="center"/>
    </xf>
    <xf numFmtId="0" fontId="18" fillId="0" borderId="37" xfId="2" applyFont="1" applyBorder="1" applyAlignment="1">
      <alignment horizontal="center" vertical="center"/>
    </xf>
    <xf numFmtId="0" fontId="18" fillId="0" borderId="15" xfId="2" applyFont="1" applyBorder="1" applyAlignment="1">
      <alignment horizontal="center" vertical="center"/>
    </xf>
    <xf numFmtId="0" fontId="18" fillId="0" borderId="9" xfId="2" applyFont="1" applyBorder="1" applyAlignment="1">
      <alignment horizontal="center" vertical="center"/>
    </xf>
    <xf numFmtId="3" fontId="18" fillId="0" borderId="38" xfId="3" applyNumberFormat="1" applyFont="1" applyBorder="1" applyAlignment="1">
      <alignment vertical="center"/>
    </xf>
    <xf numFmtId="3" fontId="18" fillId="0" borderId="39" xfId="3" applyNumberFormat="1" applyFont="1" applyBorder="1"/>
    <xf numFmtId="3" fontId="18" fillId="3" borderId="10" xfId="3" applyNumberFormat="1" applyFont="1" applyFill="1" applyBorder="1"/>
    <xf numFmtId="3" fontId="18" fillId="0" borderId="37" xfId="3" applyNumberFormat="1" applyFont="1" applyBorder="1"/>
    <xf numFmtId="3" fontId="18" fillId="0" borderId="40" xfId="3" applyNumberFormat="1" applyFont="1" applyBorder="1"/>
    <xf numFmtId="3" fontId="18" fillId="0" borderId="21" xfId="3" applyNumberFormat="1" applyFont="1" applyBorder="1"/>
    <xf numFmtId="3" fontId="21" fillId="3" borderId="40" xfId="3" applyNumberFormat="1" applyFont="1" applyFill="1" applyBorder="1"/>
    <xf numFmtId="3" fontId="22" fillId="5" borderId="39" xfId="2" applyNumberFormat="1" applyFont="1" applyFill="1" applyBorder="1"/>
    <xf numFmtId="0" fontId="18" fillId="0" borderId="41" xfId="2" applyFont="1" applyBorder="1" applyAlignment="1">
      <alignment horizontal="center" vertical="center"/>
    </xf>
    <xf numFmtId="0" fontId="18" fillId="0" borderId="1" xfId="2" applyFont="1" applyBorder="1" applyAlignment="1">
      <alignment horizontal="center" vertical="center"/>
    </xf>
    <xf numFmtId="0" fontId="18" fillId="0" borderId="16" xfId="2" applyFont="1" applyBorder="1" applyAlignment="1">
      <alignment horizontal="center" vertical="center"/>
    </xf>
    <xf numFmtId="0" fontId="19" fillId="0" borderId="38" xfId="2" applyFont="1" applyBorder="1" applyAlignment="1">
      <alignment vertical="center"/>
    </xf>
    <xf numFmtId="0" fontId="17" fillId="0" borderId="10" xfId="2" applyFont="1" applyBorder="1" applyAlignment="1">
      <alignment vertical="center"/>
    </xf>
    <xf numFmtId="3" fontId="18" fillId="0" borderId="42" xfId="3" applyNumberFormat="1" applyFont="1" applyBorder="1" applyAlignment="1">
      <alignment vertical="center"/>
    </xf>
    <xf numFmtId="3" fontId="18" fillId="3" borderId="17" xfId="3" applyNumberFormat="1" applyFont="1" applyFill="1" applyBorder="1" applyAlignment="1">
      <alignment vertical="center"/>
    </xf>
    <xf numFmtId="3" fontId="18" fillId="0" borderId="41" xfId="3" applyNumberFormat="1" applyFont="1" applyBorder="1" applyAlignment="1">
      <alignment vertical="center"/>
    </xf>
    <xf numFmtId="3" fontId="18" fillId="0" borderId="43" xfId="3" applyNumberFormat="1" applyFont="1" applyBorder="1" applyAlignment="1">
      <alignment vertical="center"/>
    </xf>
    <xf numFmtId="3" fontId="21" fillId="3" borderId="43" xfId="3" applyNumberFormat="1" applyFont="1" applyFill="1" applyBorder="1"/>
    <xf numFmtId="3" fontId="22" fillId="5" borderId="44" xfId="2" applyNumberFormat="1" applyFont="1" applyFill="1" applyBorder="1"/>
    <xf numFmtId="0" fontId="19" fillId="0" borderId="42" xfId="2" applyFont="1" applyBorder="1" applyAlignment="1">
      <alignment vertical="center"/>
    </xf>
    <xf numFmtId="0" fontId="17" fillId="0" borderId="17" xfId="2" applyFont="1" applyBorder="1" applyAlignment="1">
      <alignment vertical="center"/>
    </xf>
    <xf numFmtId="3" fontId="18" fillId="0" borderId="38" xfId="2" applyNumberFormat="1" applyFont="1" applyBorder="1" applyAlignment="1">
      <alignment vertical="center"/>
    </xf>
    <xf numFmtId="0" fontId="18" fillId="0" borderId="26" xfId="2" applyFont="1" applyBorder="1" applyAlignment="1">
      <alignment horizontal="center" vertical="center"/>
    </xf>
    <xf numFmtId="0" fontId="18" fillId="0" borderId="14" xfId="2" applyFont="1" applyBorder="1" applyAlignment="1">
      <alignment horizontal="center" vertical="center"/>
    </xf>
    <xf numFmtId="0" fontId="18" fillId="0" borderId="4" xfId="2" applyFont="1" applyBorder="1" applyAlignment="1">
      <alignment horizontal="center" vertical="center"/>
    </xf>
    <xf numFmtId="0" fontId="19" fillId="0" borderId="45" xfId="2" applyFont="1" applyBorder="1" applyAlignment="1">
      <alignment vertical="center"/>
    </xf>
    <xf numFmtId="0" fontId="17" fillId="0" borderId="5" xfId="2" applyFont="1" applyBorder="1" applyAlignment="1">
      <alignment vertical="center"/>
    </xf>
    <xf numFmtId="3" fontId="18" fillId="0" borderId="45" xfId="3" applyNumberFormat="1" applyFont="1" applyBorder="1" applyAlignment="1">
      <alignment vertical="center"/>
    </xf>
    <xf numFmtId="3" fontId="18" fillId="3" borderId="5" xfId="3" applyNumberFormat="1" applyFont="1" applyFill="1" applyBorder="1" applyAlignment="1">
      <alignment vertical="center"/>
    </xf>
    <xf numFmtId="3" fontId="18" fillId="0" borderId="26" xfId="3" applyNumberFormat="1" applyFont="1" applyBorder="1" applyAlignment="1">
      <alignment vertical="center"/>
    </xf>
    <xf numFmtId="3" fontId="18" fillId="0" borderId="46" xfId="3" applyNumberFormat="1" applyFont="1" applyBorder="1" applyAlignment="1">
      <alignment vertical="center"/>
    </xf>
    <xf numFmtId="3" fontId="21" fillId="3" borderId="46" xfId="3" applyNumberFormat="1" applyFont="1" applyFill="1" applyBorder="1"/>
    <xf numFmtId="3" fontId="22" fillId="5" borderId="47" xfId="2" applyNumberFormat="1" applyFont="1" applyFill="1" applyBorder="1"/>
    <xf numFmtId="3" fontId="18" fillId="0" borderId="39" xfId="3" applyNumberFormat="1" applyFont="1" applyBorder="1" applyAlignment="1">
      <alignment vertical="center"/>
    </xf>
    <xf numFmtId="3" fontId="18" fillId="3" borderId="10" xfId="3" applyNumberFormat="1" applyFont="1" applyFill="1" applyBorder="1" applyAlignment="1">
      <alignment vertical="center"/>
    </xf>
    <xf numFmtId="3" fontId="18" fillId="0" borderId="37" xfId="3" applyNumberFormat="1" applyFont="1" applyBorder="1" applyAlignment="1">
      <alignment vertical="center"/>
    </xf>
    <xf numFmtId="3" fontId="18" fillId="0" borderId="40" xfId="3" applyNumberFormat="1" applyFont="1" applyBorder="1" applyAlignment="1">
      <alignment vertical="center"/>
    </xf>
    <xf numFmtId="3" fontId="18" fillId="0" borderId="21" xfId="0" applyNumberFormat="1" applyFont="1" applyBorder="1">
      <alignment vertical="center"/>
    </xf>
    <xf numFmtId="3" fontId="21" fillId="3" borderId="21" xfId="3" applyNumberFormat="1" applyFont="1" applyFill="1" applyBorder="1"/>
    <xf numFmtId="0" fontId="18" fillId="0" borderId="37" xfId="2" applyFont="1" applyBorder="1" applyAlignment="1">
      <alignment horizontal="center"/>
    </xf>
    <xf numFmtId="0" fontId="18" fillId="0" borderId="15" xfId="2" applyFont="1" applyBorder="1" applyAlignment="1">
      <alignment horizontal="center"/>
    </xf>
    <xf numFmtId="0" fontId="18" fillId="0" borderId="9" xfId="2" applyFont="1" applyBorder="1" applyAlignment="1">
      <alignment horizontal="center"/>
    </xf>
    <xf numFmtId="0" fontId="19" fillId="0" borderId="37" xfId="2" applyFont="1" applyBorder="1"/>
    <xf numFmtId="0" fontId="17" fillId="0" borderId="15" xfId="2" applyFont="1" applyBorder="1"/>
    <xf numFmtId="0" fontId="17" fillId="0" borderId="9" xfId="2" applyFont="1" applyBorder="1"/>
    <xf numFmtId="3" fontId="18" fillId="0" borderId="43" xfId="0" applyNumberFormat="1" applyFont="1" applyBorder="1">
      <alignment vertical="center"/>
    </xf>
    <xf numFmtId="3" fontId="21" fillId="3" borderId="43" xfId="0" applyNumberFormat="1" applyFont="1" applyFill="1" applyBorder="1">
      <alignment vertical="center"/>
    </xf>
    <xf numFmtId="3" fontId="18" fillId="0" borderId="10" xfId="2" applyNumberFormat="1" applyFont="1" applyBorder="1"/>
    <xf numFmtId="0" fontId="19" fillId="0" borderId="41" xfId="2" applyFont="1" applyBorder="1" applyAlignment="1">
      <alignment vertical="center"/>
    </xf>
    <xf numFmtId="0" fontId="17" fillId="0" borderId="1" xfId="2" applyFont="1" applyBorder="1" applyAlignment="1">
      <alignment vertical="center"/>
    </xf>
    <xf numFmtId="0" fontId="17" fillId="0" borderId="16" xfId="2" applyFont="1" applyBorder="1" applyAlignment="1">
      <alignment vertical="center"/>
    </xf>
    <xf numFmtId="3" fontId="21" fillId="0" borderId="17" xfId="2" applyNumberFormat="1" applyFont="1" applyBorder="1" applyAlignment="1">
      <alignment vertical="center"/>
    </xf>
    <xf numFmtId="3" fontId="18" fillId="0" borderId="17" xfId="2" applyNumberFormat="1" applyFont="1" applyBorder="1" applyAlignment="1">
      <alignment vertical="center"/>
    </xf>
    <xf numFmtId="3" fontId="21" fillId="0" borderId="5" xfId="2" applyNumberFormat="1" applyFont="1" applyBorder="1" applyAlignment="1">
      <alignment vertical="center"/>
    </xf>
    <xf numFmtId="0" fontId="19" fillId="0" borderId="26" xfId="2" applyFont="1" applyBorder="1" applyAlignment="1">
      <alignment vertical="center"/>
    </xf>
    <xf numFmtId="0" fontId="17" fillId="0" borderId="14" xfId="2" applyFont="1" applyBorder="1" applyAlignment="1">
      <alignment vertical="center"/>
    </xf>
    <xf numFmtId="0" fontId="17" fillId="0" borderId="4" xfId="2" applyFont="1" applyBorder="1" applyAlignment="1">
      <alignment vertical="center"/>
    </xf>
    <xf numFmtId="0" fontId="19" fillId="0" borderId="37" xfId="2" applyFont="1" applyBorder="1" applyAlignment="1">
      <alignment vertical="center"/>
    </xf>
    <xf numFmtId="0" fontId="17" fillId="0" borderId="15" xfId="2" applyFont="1" applyBorder="1" applyAlignment="1">
      <alignment vertical="center"/>
    </xf>
    <xf numFmtId="0" fontId="17" fillId="0" borderId="9" xfId="2" applyFont="1" applyBorder="1" applyAlignment="1">
      <alignment vertical="center"/>
    </xf>
    <xf numFmtId="3" fontId="18" fillId="0" borderId="28" xfId="3" applyNumberFormat="1" applyFont="1" applyBorder="1" applyAlignment="1">
      <alignment vertical="center"/>
    </xf>
    <xf numFmtId="3" fontId="18" fillId="0" borderId="10" xfId="2" applyNumberFormat="1" applyFont="1" applyBorder="1" applyAlignment="1">
      <alignment vertical="center"/>
    </xf>
    <xf numFmtId="3" fontId="21" fillId="3" borderId="49" xfId="3" applyNumberFormat="1" applyFont="1" applyFill="1" applyBorder="1"/>
    <xf numFmtId="3" fontId="18" fillId="0" borderId="5" xfId="2" applyNumberFormat="1" applyFont="1" applyBorder="1" applyAlignment="1">
      <alignment vertical="center"/>
    </xf>
    <xf numFmtId="0" fontId="17" fillId="4" borderId="36" xfId="2" applyFont="1" applyFill="1" applyBorder="1" applyAlignment="1">
      <alignment vertical="center"/>
    </xf>
    <xf numFmtId="0" fontId="17" fillId="4" borderId="50" xfId="2" applyFont="1" applyFill="1" applyBorder="1" applyAlignment="1">
      <alignment vertical="center"/>
    </xf>
    <xf numFmtId="3" fontId="18" fillId="3" borderId="17" xfId="2" applyNumberFormat="1" applyFont="1" applyFill="1" applyBorder="1" applyAlignment="1">
      <alignment vertical="center"/>
    </xf>
    <xf numFmtId="3" fontId="18" fillId="0" borderId="51" xfId="0" applyNumberFormat="1" applyFont="1" applyBorder="1" applyAlignment="1"/>
    <xf numFmtId="3" fontId="18" fillId="0" borderId="38" xfId="0" applyNumberFormat="1" applyFont="1" applyBorder="1">
      <alignment vertical="center"/>
    </xf>
    <xf numFmtId="0" fontId="18" fillId="0" borderId="52" xfId="2" applyFont="1" applyBorder="1" applyAlignment="1">
      <alignment horizontal="center" vertical="top"/>
    </xf>
    <xf numFmtId="0" fontId="18" fillId="0" borderId="53" xfId="2" applyFont="1" applyBorder="1" applyAlignment="1">
      <alignment horizontal="center" vertical="top"/>
    </xf>
    <xf numFmtId="0" fontId="18" fillId="0" borderId="54" xfId="2" applyFont="1" applyBorder="1" applyAlignment="1">
      <alignment horizontal="center" vertical="top"/>
    </xf>
    <xf numFmtId="0" fontId="19" fillId="0" borderId="52" xfId="2" applyFont="1" applyBorder="1" applyAlignment="1">
      <alignment vertical="top"/>
    </xf>
    <xf numFmtId="0" fontId="17" fillId="0" borderId="53" xfId="2" applyFont="1" applyBorder="1" applyAlignment="1">
      <alignment vertical="top"/>
    </xf>
    <xf numFmtId="0" fontId="17" fillId="0" borderId="54" xfId="2" applyFont="1" applyBorder="1" applyAlignment="1">
      <alignment vertical="top"/>
    </xf>
    <xf numFmtId="3" fontId="18" fillId="0" borderId="55" xfId="2" applyNumberFormat="1" applyFont="1" applyBorder="1" applyAlignment="1">
      <alignment vertical="top"/>
    </xf>
    <xf numFmtId="3" fontId="18" fillId="0" borderId="13" xfId="2" applyNumberFormat="1" applyFont="1" applyBorder="1" applyAlignment="1">
      <alignment vertical="top"/>
    </xf>
    <xf numFmtId="3" fontId="18" fillId="3" borderId="56" xfId="3" applyNumberFormat="1" applyFont="1" applyFill="1" applyBorder="1" applyAlignment="1">
      <alignment vertical="top"/>
    </xf>
    <xf numFmtId="3" fontId="18" fillId="0" borderId="52" xfId="3" applyNumberFormat="1" applyFont="1" applyBorder="1" applyAlignment="1">
      <alignment vertical="top"/>
    </xf>
    <xf numFmtId="3" fontId="18" fillId="0" borderId="49" xfId="3" applyNumberFormat="1" applyFont="1" applyBorder="1" applyAlignment="1">
      <alignment vertical="top"/>
    </xf>
    <xf numFmtId="3" fontId="18" fillId="0" borderId="12" xfId="0" applyNumberFormat="1" applyFont="1" applyBorder="1">
      <alignment vertical="center"/>
    </xf>
    <xf numFmtId="3" fontId="18" fillId="0" borderId="56" xfId="2" applyNumberFormat="1" applyFont="1" applyBorder="1" applyAlignment="1">
      <alignment vertical="top"/>
    </xf>
    <xf numFmtId="3" fontId="21" fillId="4" borderId="52" xfId="2" applyNumberFormat="1" applyFont="1" applyFill="1" applyBorder="1" applyAlignment="1">
      <alignment vertical="center"/>
    </xf>
    <xf numFmtId="3" fontId="21" fillId="4" borderId="12" xfId="2" applyNumberFormat="1" applyFont="1" applyFill="1" applyBorder="1" applyAlignment="1">
      <alignment vertical="center"/>
    </xf>
    <xf numFmtId="3" fontId="21" fillId="4" borderId="32" xfId="2" applyNumberFormat="1" applyFont="1" applyFill="1" applyBorder="1" applyAlignment="1">
      <alignment vertical="center"/>
    </xf>
    <xf numFmtId="3" fontId="18" fillId="0" borderId="0" xfId="3" applyNumberFormat="1" applyFont="1" applyAlignment="1">
      <alignment vertical="center"/>
    </xf>
    <xf numFmtId="3" fontId="21" fillId="3" borderId="12" xfId="2" applyNumberFormat="1" applyFont="1" applyFill="1" applyBorder="1" applyAlignment="1">
      <alignment vertical="center"/>
    </xf>
    <xf numFmtId="3" fontId="21" fillId="4" borderId="12" xfId="2" applyNumberFormat="1" applyFont="1" applyFill="1" applyBorder="1"/>
    <xf numFmtId="3" fontId="18" fillId="0" borderId="0" xfId="2" applyNumberFormat="1" applyFont="1"/>
    <xf numFmtId="3" fontId="21" fillId="4" borderId="30" xfId="2" applyNumberFormat="1" applyFont="1" applyFill="1" applyBorder="1" applyAlignment="1">
      <alignment horizontal="center" vertical="center"/>
    </xf>
    <xf numFmtId="3" fontId="21" fillId="4" borderId="31" xfId="2" applyNumberFormat="1" applyFont="1" applyFill="1" applyBorder="1" applyAlignment="1">
      <alignment horizontal="center" vertical="center"/>
    </xf>
    <xf numFmtId="3" fontId="21" fillId="4" borderId="33" xfId="2" applyNumberFormat="1" applyFont="1" applyFill="1" applyBorder="1" applyAlignment="1">
      <alignment horizontal="center" vertical="center"/>
    </xf>
    <xf numFmtId="3" fontId="21" fillId="4" borderId="34" xfId="2" applyNumberFormat="1" applyFont="1" applyFill="1" applyBorder="1" applyAlignment="1">
      <alignment horizontal="center" vertical="center"/>
    </xf>
    <xf numFmtId="3" fontId="21" fillId="4" borderId="35" xfId="2" applyNumberFormat="1" applyFont="1" applyFill="1" applyBorder="1" applyAlignment="1">
      <alignment horizontal="center" vertical="center"/>
    </xf>
    <xf numFmtId="3" fontId="21" fillId="4" borderId="36" xfId="2" applyNumberFormat="1" applyFont="1" applyFill="1" applyBorder="1" applyAlignment="1">
      <alignment horizontal="center" vertical="center"/>
    </xf>
    <xf numFmtId="0" fontId="23" fillId="4" borderId="30" xfId="2" applyFont="1" applyFill="1" applyBorder="1" applyAlignment="1">
      <alignment vertical="center"/>
    </xf>
    <xf numFmtId="3" fontId="21" fillId="4" borderId="30" xfId="2" applyNumberFormat="1" applyFont="1" applyFill="1" applyBorder="1" applyAlignment="1">
      <alignment vertical="center"/>
    </xf>
    <xf numFmtId="3" fontId="21" fillId="4" borderId="31" xfId="2" applyNumberFormat="1" applyFont="1" applyFill="1" applyBorder="1" applyAlignment="1">
      <alignment vertical="center"/>
    </xf>
    <xf numFmtId="3" fontId="21" fillId="4" borderId="33" xfId="2" applyNumberFormat="1" applyFont="1" applyFill="1" applyBorder="1" applyAlignment="1">
      <alignment vertical="center"/>
    </xf>
    <xf numFmtId="3" fontId="21" fillId="4" borderId="35" xfId="2" applyNumberFormat="1" applyFont="1" applyFill="1" applyBorder="1" applyAlignment="1">
      <alignment vertical="center"/>
    </xf>
    <xf numFmtId="3" fontId="18" fillId="0" borderId="17" xfId="2" applyNumberFormat="1" applyFont="1" applyBorder="1"/>
    <xf numFmtId="3" fontId="18" fillId="0" borderId="5" xfId="2" applyNumberFormat="1" applyFont="1" applyBorder="1"/>
    <xf numFmtId="3" fontId="21" fillId="4" borderId="30" xfId="3" applyNumberFormat="1" applyFont="1" applyFill="1" applyBorder="1" applyAlignment="1">
      <alignment vertical="center"/>
    </xf>
    <xf numFmtId="3" fontId="21" fillId="4" borderId="12" xfId="3" applyNumberFormat="1" applyFont="1" applyFill="1" applyBorder="1" applyAlignment="1">
      <alignment vertical="center"/>
    </xf>
    <xf numFmtId="3" fontId="21" fillId="4" borderId="31" xfId="3" applyNumberFormat="1" applyFont="1" applyFill="1" applyBorder="1" applyAlignment="1">
      <alignment vertical="center"/>
    </xf>
    <xf numFmtId="3" fontId="21" fillId="4" borderId="33" xfId="3" applyNumberFormat="1" applyFont="1" applyFill="1" applyBorder="1" applyAlignment="1">
      <alignment vertical="center"/>
    </xf>
    <xf numFmtId="3" fontId="21" fillId="4" borderId="32" xfId="3" applyNumberFormat="1" applyFont="1" applyFill="1" applyBorder="1" applyAlignment="1">
      <alignment vertical="center"/>
    </xf>
    <xf numFmtId="3" fontId="21" fillId="4" borderId="48" xfId="3" applyNumberFormat="1" applyFont="1" applyFill="1" applyBorder="1" applyAlignment="1">
      <alignment vertical="center"/>
    </xf>
    <xf numFmtId="3" fontId="22" fillId="4" borderId="35" xfId="3" applyNumberFormat="1" applyFont="1" applyFill="1" applyBorder="1" applyAlignment="1">
      <alignment vertical="center"/>
    </xf>
    <xf numFmtId="3" fontId="14" fillId="0" borderId="10" xfId="2" applyNumberFormat="1" applyFont="1" applyBorder="1"/>
    <xf numFmtId="3" fontId="21" fillId="4" borderId="27" xfId="3" applyNumberFormat="1" applyFont="1" applyFill="1" applyBorder="1" applyAlignment="1">
      <alignment vertical="center"/>
    </xf>
    <xf numFmtId="3" fontId="21" fillId="4" borderId="35" xfId="3" applyNumberFormat="1" applyFont="1" applyFill="1" applyBorder="1" applyAlignment="1">
      <alignment vertical="center"/>
    </xf>
    <xf numFmtId="3" fontId="21" fillId="4" borderId="49" xfId="3" applyNumberFormat="1" applyFont="1" applyFill="1" applyBorder="1" applyAlignment="1">
      <alignment vertical="center"/>
    </xf>
    <xf numFmtId="0" fontId="15" fillId="4" borderId="30" xfId="2" applyFont="1" applyFill="1" applyBorder="1" applyAlignment="1">
      <alignment vertical="center"/>
    </xf>
    <xf numFmtId="0" fontId="14" fillId="0" borderId="0" xfId="2" applyFont="1"/>
    <xf numFmtId="3" fontId="14" fillId="0" borderId="0" xfId="2" applyNumberFormat="1" applyFont="1"/>
    <xf numFmtId="0" fontId="9" fillId="0" borderId="1" xfId="0" applyFont="1" applyBorder="1" applyAlignment="1">
      <alignment horizontal="center" vertical="center" wrapText="1"/>
    </xf>
    <xf numFmtId="0" fontId="1" fillId="0" borderId="1" xfId="0" applyFont="1" applyBorder="1">
      <alignment vertical="center"/>
    </xf>
    <xf numFmtId="0" fontId="7" fillId="0" borderId="1" xfId="0" applyFont="1" applyBorder="1" applyAlignment="1">
      <alignment horizontal="justify" vertical="top" wrapText="1"/>
    </xf>
    <xf numFmtId="0" fontId="4" fillId="0" borderId="1" xfId="0" applyFont="1" applyBorder="1">
      <alignment vertical="center"/>
    </xf>
    <xf numFmtId="164" fontId="25" fillId="6" borderId="1" xfId="4" applyNumberFormat="1" applyFont="1" applyFill="1" applyBorder="1" applyAlignment="1">
      <alignment horizontal="center" vertical="center"/>
    </xf>
    <xf numFmtId="41" fontId="25" fillId="6" borderId="1" xfId="4" applyFont="1" applyFill="1" applyBorder="1" applyAlignment="1">
      <alignment horizontal="center" vertical="center" wrapText="1"/>
    </xf>
    <xf numFmtId="37" fontId="12" fillId="0" borderId="1" xfId="4" applyNumberFormat="1" applyFont="1" applyBorder="1" applyAlignment="1">
      <alignment horizontal="center" vertical="center" wrapText="1"/>
    </xf>
    <xf numFmtId="41" fontId="12" fillId="7" borderId="1" xfId="4" applyFont="1" applyFill="1" applyBorder="1" applyAlignment="1">
      <alignment horizontal="center" vertical="center"/>
    </xf>
    <xf numFmtId="41" fontId="12" fillId="0" borderId="1" xfId="4" applyFont="1" applyBorder="1" applyAlignment="1">
      <alignment horizontal="center" vertical="center" wrapText="1"/>
    </xf>
    <xf numFmtId="14" fontId="12" fillId="0" borderId="1" xfId="4" applyNumberFormat="1" applyFont="1" applyBorder="1" applyAlignment="1">
      <alignment horizontal="center" vertical="center" wrapText="1"/>
    </xf>
    <xf numFmtId="13" fontId="12" fillId="0" borderId="1" xfId="4" applyNumberFormat="1" applyFont="1" applyBorder="1" applyAlignment="1">
      <alignment horizontal="center" vertical="center" wrapText="1"/>
    </xf>
    <xf numFmtId="37" fontId="12" fillId="0" borderId="1" xfId="4" applyNumberFormat="1" applyFont="1" applyBorder="1" applyAlignment="1">
      <alignment horizontal="center" vertical="center"/>
    </xf>
    <xf numFmtId="37" fontId="12" fillId="0" borderId="1" xfId="4" applyNumberFormat="1" applyFont="1" applyFill="1" applyBorder="1" applyAlignment="1">
      <alignment horizontal="center" vertical="center"/>
    </xf>
    <xf numFmtId="41" fontId="12" fillId="0" borderId="1" xfId="4" applyFont="1" applyFill="1" applyBorder="1" applyAlignment="1">
      <alignment horizontal="center" vertical="center"/>
    </xf>
    <xf numFmtId="41" fontId="12" fillId="0" borderId="1" xfId="4" applyFont="1" applyFill="1" applyBorder="1" applyAlignment="1">
      <alignment horizontal="center" vertical="center" wrapText="1"/>
    </xf>
    <xf numFmtId="14" fontId="12" fillId="0" borderId="1" xfId="4" applyNumberFormat="1" applyFont="1" applyFill="1" applyBorder="1" applyAlignment="1">
      <alignment horizontal="center" vertical="center" wrapText="1"/>
    </xf>
    <xf numFmtId="37" fontId="12" fillId="0" borderId="1" xfId="4" applyNumberFormat="1" applyFont="1" applyFill="1" applyBorder="1" applyAlignment="1">
      <alignment horizontal="center" vertical="center" wrapText="1"/>
    </xf>
    <xf numFmtId="37" fontId="12" fillId="8" borderId="1" xfId="4" applyNumberFormat="1" applyFont="1" applyFill="1" applyBorder="1" applyAlignment="1">
      <alignment horizontal="center" vertical="center"/>
    </xf>
    <xf numFmtId="41" fontId="12" fillId="8" borderId="1" xfId="4" applyFont="1" applyFill="1" applyBorder="1" applyAlignment="1">
      <alignment horizontal="center" vertical="center" wrapText="1"/>
    </xf>
    <xf numFmtId="14" fontId="12" fillId="8" borderId="1" xfId="4" applyNumberFormat="1" applyFont="1" applyFill="1" applyBorder="1" applyAlignment="1">
      <alignment horizontal="center" vertical="center" wrapText="1"/>
    </xf>
    <xf numFmtId="0" fontId="1" fillId="0" borderId="1" xfId="5" applyBorder="1">
      <alignment vertical="center"/>
    </xf>
    <xf numFmtId="0" fontId="4" fillId="0" borderId="1" xfId="5" applyFont="1" applyBorder="1" applyAlignment="1">
      <alignment vertical="center" wrapText="1"/>
    </xf>
    <xf numFmtId="0" fontId="1" fillId="0" borderId="1" xfId="5" applyFont="1" applyBorder="1" applyAlignment="1">
      <alignment vertical="center" wrapText="1"/>
    </xf>
    <xf numFmtId="0" fontId="1" fillId="0" borderId="1" xfId="5" applyBorder="1" applyAlignment="1">
      <alignment vertical="center" wrapText="1"/>
    </xf>
    <xf numFmtId="0" fontId="1" fillId="0" borderId="1" xfId="0" applyFont="1" applyBorder="1" applyAlignment="1">
      <alignment horizontal="center" vertical="center"/>
    </xf>
    <xf numFmtId="0" fontId="0" fillId="0" borderId="0" xfId="0" applyBorder="1">
      <alignment vertical="center"/>
    </xf>
    <xf numFmtId="0" fontId="1" fillId="0" borderId="0" xfId="0" applyFont="1" applyBorder="1">
      <alignment vertical="center"/>
    </xf>
    <xf numFmtId="0" fontId="18" fillId="0" borderId="1" xfId="0" applyFont="1" applyBorder="1" applyAlignment="1">
      <alignment vertical="center" wrapText="1"/>
    </xf>
    <xf numFmtId="0" fontId="7" fillId="6" borderId="1" xfId="0" applyFont="1" applyFill="1" applyBorder="1" applyAlignment="1">
      <alignment horizontal="left" vertical="center"/>
    </xf>
    <xf numFmtId="0" fontId="4" fillId="6" borderId="1" xfId="0" applyFont="1" applyFill="1" applyBorder="1">
      <alignment vertical="center"/>
    </xf>
    <xf numFmtId="0" fontId="4" fillId="6" borderId="1" xfId="0" applyFont="1" applyFill="1" applyBorder="1" applyAlignment="1">
      <alignment horizontal="center" vertical="center" wrapText="1"/>
    </xf>
    <xf numFmtId="0" fontId="9" fillId="0" borderId="1" xfId="0" applyFont="1" applyBorder="1" applyAlignment="1">
      <alignment horizontal="left" vertical="center"/>
    </xf>
    <xf numFmtId="0" fontId="1"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Border="1" applyAlignment="1">
      <alignment vertical="center" wrapText="1"/>
    </xf>
    <xf numFmtId="0" fontId="5" fillId="0" borderId="0" xfId="0" applyFont="1" applyAlignment="1">
      <alignment horizontal="center" vertical="center"/>
    </xf>
    <xf numFmtId="0" fontId="0" fillId="0" borderId="1" xfId="0" applyBorder="1" applyAlignment="1">
      <alignment horizontal="center"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0" fillId="0" borderId="14" xfId="0" applyBorder="1" applyAlignment="1">
      <alignment horizontal="right" vertical="center"/>
    </xf>
    <xf numFmtId="0" fontId="0" fillId="0" borderId="15" xfId="0" applyBorder="1" applyAlignment="1">
      <alignment horizontal="right" vertical="center"/>
    </xf>
    <xf numFmtId="0" fontId="13" fillId="0" borderId="1" xfId="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15" fillId="3" borderId="25" xfId="2" applyFont="1" applyFill="1" applyBorder="1" applyAlignment="1">
      <alignment horizontal="center" vertical="center" wrapText="1"/>
    </xf>
    <xf numFmtId="0" fontId="15" fillId="3" borderId="8" xfId="2" applyFont="1" applyFill="1" applyBorder="1" applyAlignment="1">
      <alignment horizontal="center" vertical="center" wrapText="1"/>
    </xf>
    <xf numFmtId="0" fontId="16" fillId="3" borderId="24" xfId="2" applyFont="1" applyFill="1" applyBorder="1" applyAlignment="1">
      <alignment horizontal="center" vertical="center" wrapText="1"/>
    </xf>
    <xf numFmtId="0" fontId="16" fillId="3" borderId="29" xfId="2" applyFont="1" applyFill="1" applyBorder="1" applyAlignment="1">
      <alignment horizontal="center" vertical="center" wrapText="1"/>
    </xf>
    <xf numFmtId="0" fontId="15" fillId="4" borderId="30" xfId="2" applyFont="1" applyFill="1" applyBorder="1" applyAlignment="1">
      <alignment horizontal="center" vertical="center"/>
    </xf>
    <xf numFmtId="0" fontId="15" fillId="4" borderId="31" xfId="2" applyFont="1" applyFill="1" applyBorder="1" applyAlignment="1">
      <alignment horizontal="center" vertical="center"/>
    </xf>
    <xf numFmtId="0" fontId="15" fillId="4" borderId="32" xfId="2" applyFont="1" applyFill="1" applyBorder="1" applyAlignment="1">
      <alignment horizontal="center" vertical="center"/>
    </xf>
    <xf numFmtId="0" fontId="16" fillId="4" borderId="30" xfId="2" applyFont="1" applyFill="1" applyBorder="1" applyAlignment="1">
      <alignment vertical="center" wrapText="1"/>
    </xf>
    <xf numFmtId="0" fontId="16" fillId="4" borderId="31" xfId="2" applyFont="1" applyFill="1" applyBorder="1" applyAlignment="1">
      <alignment vertical="center" wrapText="1"/>
    </xf>
    <xf numFmtId="0" fontId="16" fillId="4" borderId="32" xfId="2" applyFont="1" applyFill="1" applyBorder="1" applyAlignment="1">
      <alignment vertical="center" wrapText="1"/>
    </xf>
    <xf numFmtId="0" fontId="2"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5" fillId="3" borderId="23" xfId="2" applyFont="1" applyFill="1" applyBorder="1" applyAlignment="1">
      <alignment vertical="center"/>
    </xf>
    <xf numFmtId="0" fontId="15" fillId="3" borderId="22" xfId="2" applyFont="1" applyFill="1" applyBorder="1" applyAlignment="1">
      <alignment vertical="center"/>
    </xf>
    <xf numFmtId="0" fontId="15" fillId="3" borderId="48" xfId="2" applyFont="1" applyFill="1" applyBorder="1" applyAlignment="1">
      <alignment vertical="center"/>
    </xf>
    <xf numFmtId="0" fontId="15" fillId="3" borderId="55" xfId="2" applyFont="1" applyFill="1" applyBorder="1" applyAlignment="1">
      <alignment vertical="center"/>
    </xf>
    <xf numFmtId="0" fontId="15" fillId="3" borderId="56" xfId="2" applyFont="1" applyFill="1" applyBorder="1" applyAlignment="1">
      <alignment vertical="center"/>
    </xf>
    <xf numFmtId="0" fontId="15" fillId="3" borderId="49" xfId="2" applyFont="1" applyFill="1" applyBorder="1" applyAlignment="1">
      <alignment vertical="center"/>
    </xf>
    <xf numFmtId="3" fontId="21" fillId="5" borderId="30" xfId="2" applyNumberFormat="1" applyFont="1" applyFill="1" applyBorder="1" applyAlignment="1">
      <alignment horizontal="center" vertical="center" wrapText="1"/>
    </xf>
    <xf numFmtId="3" fontId="21" fillId="5" borderId="32" xfId="2" applyNumberFormat="1" applyFont="1" applyFill="1" applyBorder="1" applyAlignment="1">
      <alignment horizontal="center" vertical="center" wrapText="1"/>
    </xf>
    <xf numFmtId="0" fontId="15" fillId="3" borderId="24" xfId="2"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9" fillId="0" borderId="42" xfId="2" applyFont="1" applyBorder="1" applyAlignment="1">
      <alignment vertical="center"/>
    </xf>
    <xf numFmtId="0" fontId="19" fillId="0" borderId="17" xfId="2" applyFont="1" applyBorder="1" applyAlignment="1">
      <alignment vertical="center"/>
    </xf>
    <xf numFmtId="0" fontId="22" fillId="4" borderId="30" xfId="2" applyFont="1" applyFill="1" applyBorder="1" applyAlignment="1">
      <alignment horizontal="center" vertical="center"/>
    </xf>
    <xf numFmtId="0" fontId="22" fillId="4" borderId="31" xfId="2" applyFont="1" applyFill="1" applyBorder="1" applyAlignment="1">
      <alignment horizontal="center" vertical="center"/>
    </xf>
    <xf numFmtId="0" fontId="22" fillId="4" borderId="32" xfId="2" applyFont="1" applyFill="1" applyBorder="1" applyAlignment="1">
      <alignment horizontal="center" vertical="center"/>
    </xf>
    <xf numFmtId="0" fontId="19" fillId="0" borderId="38" xfId="2" applyFont="1" applyBorder="1" applyAlignment="1">
      <alignment vertical="center"/>
    </xf>
    <xf numFmtId="0" fontId="19" fillId="0" borderId="10" xfId="2" applyFont="1" applyBorder="1" applyAlignment="1">
      <alignment vertical="center"/>
    </xf>
    <xf numFmtId="0" fontId="16" fillId="3" borderId="13" xfId="2" applyFont="1" applyFill="1" applyBorder="1" applyAlignment="1">
      <alignment horizontal="center" vertical="center" wrapText="1"/>
    </xf>
    <xf numFmtId="0" fontId="19" fillId="0" borderId="19" xfId="2" applyFont="1" applyBorder="1"/>
    <xf numFmtId="0" fontId="19" fillId="0" borderId="20" xfId="2" applyFont="1" applyBorder="1"/>
    <xf numFmtId="0" fontId="19" fillId="0" borderId="21" xfId="2" applyFont="1" applyBorder="1"/>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9" fillId="0" borderId="5" xfId="0" applyFont="1" applyBorder="1" applyAlignment="1">
      <alignment horizontal="left" vertical="center"/>
    </xf>
    <xf numFmtId="0" fontId="13" fillId="0" borderId="1" xfId="1" applyBorder="1" applyAlignment="1">
      <alignment horizontal="center" vertical="center" wrapText="1"/>
    </xf>
    <xf numFmtId="0" fontId="15" fillId="4" borderId="57" xfId="2" applyFont="1" applyFill="1" applyBorder="1" applyAlignment="1">
      <alignment horizontal="center" vertical="center"/>
    </xf>
    <xf numFmtId="0" fontId="15" fillId="4" borderId="58" xfId="2" applyFont="1" applyFill="1" applyBorder="1" applyAlignment="1">
      <alignment horizontal="center" vertical="center"/>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18" xfId="0" applyFont="1" applyFill="1" applyBorder="1" applyAlignment="1">
      <alignment horizontal="center" vertical="center"/>
    </xf>
    <xf numFmtId="0" fontId="9" fillId="0" borderId="1" xfId="0" applyFont="1" applyBorder="1" applyAlignment="1">
      <alignment horizontal="center" vertical="center" wrapText="1"/>
    </xf>
    <xf numFmtId="0" fontId="0" fillId="0" borderId="16" xfId="0" applyBorder="1" applyAlignment="1">
      <alignment horizontal="center" vertical="center"/>
    </xf>
  </cellXfs>
  <cellStyles count="6">
    <cellStyle name="Hipervínculo" xfId="1" builtinId="8"/>
    <cellStyle name="Millares [0]" xfId="4" builtinId="6"/>
    <cellStyle name="Normal" xfId="0" builtinId="0"/>
    <cellStyle name="Normal 2" xfId="2" xr:uid="{EAE48A90-C405-4276-8DD2-2B44942A1268}"/>
    <cellStyle name="Normal 3" xfId="5" xr:uid="{6734A45E-7D82-4AF7-948A-61D464419B4A}"/>
    <cellStyle name="Normal_DTO-BNF-18959" xfId="3" xr:uid="{2433120A-C522-4774-8C14-EBD0281331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SERVICIO NACIONAL DE PROMOCIÓN PROFESIONAL - Presupuesto 2020 por Niveles</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[1]Hoja2!$C$14</c:f>
              <c:strCache>
                <c:ptCount val="1"/>
                <c:pt idx="0">
                  <c:v>Obligado al 30/06/2020</c:v>
                </c:pt>
              </c:strCache>
            </c:strRef>
          </c:tx>
          <c:spPr>
            <a:solidFill>
              <a:schemeClr val="accent1"/>
            </a:solidFill>
            <a:ln>
              <a:noFill/>
            </a:ln>
            <a:effectLst/>
            <a:sp3d/>
          </c:spPr>
          <c:invertIfNegative val="0"/>
          <c:cat>
            <c:multiLvlStrRef>
              <c:f>[1]Hoja2!$A$15:$B$21</c:f>
              <c:multiLvlStrCache>
                <c:ptCount val="7"/>
                <c:lvl>
                  <c:pt idx="0">
                    <c:v>100</c:v>
                  </c:pt>
                  <c:pt idx="1">
                    <c:v>200</c:v>
                  </c:pt>
                  <c:pt idx="2">
                    <c:v>300</c:v>
                  </c:pt>
                  <c:pt idx="3">
                    <c:v>500</c:v>
                  </c:pt>
                  <c:pt idx="4">
                    <c:v>800</c:v>
                  </c:pt>
                  <c:pt idx="5">
                    <c:v>900</c:v>
                  </c:pt>
                </c:lvl>
                <c:lvl>
                  <c:pt idx="6">
                    <c:v>Total General</c:v>
                  </c:pt>
                </c:lvl>
              </c:multiLvlStrCache>
            </c:multiLvlStrRef>
          </c:cat>
          <c:val>
            <c:numRef>
              <c:f>[1]Hoja2!$C$15:$C$21</c:f>
              <c:numCache>
                <c:formatCode>General</c:formatCode>
                <c:ptCount val="7"/>
                <c:pt idx="0">
                  <c:v>37204556353</c:v>
                </c:pt>
                <c:pt idx="1">
                  <c:v>12995149238</c:v>
                </c:pt>
                <c:pt idx="2">
                  <c:v>462747855</c:v>
                </c:pt>
                <c:pt idx="3">
                  <c:v>7003107314</c:v>
                </c:pt>
                <c:pt idx="4">
                  <c:v>1122830000</c:v>
                </c:pt>
                <c:pt idx="5">
                  <c:v>18534550</c:v>
                </c:pt>
                <c:pt idx="6">
                  <c:v>58806925310</c:v>
                </c:pt>
              </c:numCache>
            </c:numRef>
          </c:val>
          <c:extLst>
            <c:ext xmlns:c16="http://schemas.microsoft.com/office/drawing/2014/chart" uri="{C3380CC4-5D6E-409C-BE32-E72D297353CC}">
              <c16:uniqueId val="{00000000-7276-4761-B381-F0882A5BB28A}"/>
            </c:ext>
          </c:extLst>
        </c:ser>
        <c:ser>
          <c:idx val="1"/>
          <c:order val="1"/>
          <c:tx>
            <c:strRef>
              <c:f>[1]Hoja2!$D$14</c:f>
              <c:strCache>
                <c:ptCount val="1"/>
                <c:pt idx="0">
                  <c:v>Saldo Disponible</c:v>
                </c:pt>
              </c:strCache>
            </c:strRef>
          </c:tx>
          <c:spPr>
            <a:solidFill>
              <a:schemeClr val="accent2"/>
            </a:solidFill>
            <a:ln>
              <a:noFill/>
            </a:ln>
            <a:effectLst/>
            <a:sp3d/>
          </c:spPr>
          <c:invertIfNegative val="0"/>
          <c:cat>
            <c:multiLvlStrRef>
              <c:f>[1]Hoja2!$A$15:$B$21</c:f>
              <c:multiLvlStrCache>
                <c:ptCount val="7"/>
                <c:lvl>
                  <c:pt idx="0">
                    <c:v>100</c:v>
                  </c:pt>
                  <c:pt idx="1">
                    <c:v>200</c:v>
                  </c:pt>
                  <c:pt idx="2">
                    <c:v>300</c:v>
                  </c:pt>
                  <c:pt idx="3">
                    <c:v>500</c:v>
                  </c:pt>
                  <c:pt idx="4">
                    <c:v>800</c:v>
                  </c:pt>
                  <c:pt idx="5">
                    <c:v>900</c:v>
                  </c:pt>
                </c:lvl>
                <c:lvl>
                  <c:pt idx="6">
                    <c:v>Total General</c:v>
                  </c:pt>
                </c:lvl>
              </c:multiLvlStrCache>
            </c:multiLvlStrRef>
          </c:cat>
          <c:val>
            <c:numRef>
              <c:f>[1]Hoja2!$D$15:$D$21</c:f>
              <c:numCache>
                <c:formatCode>General</c:formatCode>
                <c:ptCount val="7"/>
                <c:pt idx="0">
                  <c:v>64002685829</c:v>
                </c:pt>
                <c:pt idx="1">
                  <c:v>11735286928</c:v>
                </c:pt>
                <c:pt idx="2">
                  <c:v>2550319346</c:v>
                </c:pt>
                <c:pt idx="3">
                  <c:v>4812325530</c:v>
                </c:pt>
                <c:pt idx="4">
                  <c:v>957170000</c:v>
                </c:pt>
                <c:pt idx="5">
                  <c:v>231465450</c:v>
                </c:pt>
                <c:pt idx="6">
                  <c:v>84289253083</c:v>
                </c:pt>
              </c:numCache>
            </c:numRef>
          </c:val>
          <c:extLst>
            <c:ext xmlns:c16="http://schemas.microsoft.com/office/drawing/2014/chart" uri="{C3380CC4-5D6E-409C-BE32-E72D297353CC}">
              <c16:uniqueId val="{00000001-7276-4761-B381-F0882A5BB28A}"/>
            </c:ext>
          </c:extLst>
        </c:ser>
        <c:dLbls>
          <c:showLegendKey val="0"/>
          <c:showVal val="0"/>
          <c:showCatName val="0"/>
          <c:showSerName val="0"/>
          <c:showPercent val="0"/>
          <c:showBubbleSize val="0"/>
        </c:dLbls>
        <c:gapWidth val="150"/>
        <c:shape val="box"/>
        <c:axId val="1304859504"/>
        <c:axId val="1297834944"/>
        <c:axId val="0"/>
      </c:bar3DChart>
      <c:catAx>
        <c:axId val="130485950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s-MX" sz="1100"/>
                  <a:t>Niveles</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297834944"/>
        <c:crosses val="autoZero"/>
        <c:auto val="1"/>
        <c:lblAlgn val="ctr"/>
        <c:lblOffset val="100"/>
        <c:noMultiLvlLbl val="0"/>
      </c:catAx>
      <c:valAx>
        <c:axId val="1297834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30485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SERVICIO NACIONAL DE PROMOCIÓN PROFESIONAL - </a:t>
            </a:r>
            <a:r>
              <a:rPr lang="en-US" sz="1400" b="1" i="0" u="none" strike="noStrike" baseline="0">
                <a:effectLst/>
              </a:rPr>
              <a:t>Presupuesto 2020</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[1]Hoja2!$B$2</c:f>
              <c:strCache>
                <c:ptCount val="1"/>
                <c:pt idx="0">
                  <c:v>SERVICIO NACIONAL DE PROMOCIÓN PROFESIONAL</c:v>
                </c:pt>
              </c:strCache>
            </c:strRef>
          </c:tx>
          <c:spPr>
            <a:solidFill>
              <a:schemeClr val="accent1"/>
            </a:solidFill>
            <a:ln>
              <a:noFill/>
            </a:ln>
            <a:effectLst/>
            <a:sp3d/>
          </c:spPr>
          <c:invertIfNegative val="0"/>
          <c:cat>
            <c:strRef>
              <c:f>[1]Hoja2!$C$1:$D$1</c:f>
              <c:strCache>
                <c:ptCount val="2"/>
                <c:pt idx="0">
                  <c:v>Obligado al 30/06/2020</c:v>
                </c:pt>
                <c:pt idx="1">
                  <c:v>Saldo Disponible</c:v>
                </c:pt>
              </c:strCache>
            </c:strRef>
          </c:cat>
          <c:val>
            <c:numRef>
              <c:f>[1]Hoja2!$C$2:$D$2</c:f>
              <c:numCache>
                <c:formatCode>General</c:formatCode>
                <c:ptCount val="2"/>
                <c:pt idx="0">
                  <c:v>58806925310</c:v>
                </c:pt>
                <c:pt idx="1">
                  <c:v>84289253083</c:v>
                </c:pt>
              </c:numCache>
            </c:numRef>
          </c:val>
          <c:extLst>
            <c:ext xmlns:c16="http://schemas.microsoft.com/office/drawing/2014/chart" uri="{C3380CC4-5D6E-409C-BE32-E72D297353CC}">
              <c16:uniqueId val="{00000000-5F70-40F7-B459-DD317FDD80F6}"/>
            </c:ext>
          </c:extLst>
        </c:ser>
        <c:dLbls>
          <c:showLegendKey val="0"/>
          <c:showVal val="0"/>
          <c:showCatName val="0"/>
          <c:showSerName val="0"/>
          <c:showPercent val="0"/>
          <c:showBubbleSize val="0"/>
        </c:dLbls>
        <c:gapWidth val="150"/>
        <c:shape val="box"/>
        <c:axId val="1195902144"/>
        <c:axId val="1297822048"/>
        <c:axId val="0"/>
      </c:bar3DChart>
      <c:catAx>
        <c:axId val="1195902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297822048"/>
        <c:crosses val="autoZero"/>
        <c:auto val="1"/>
        <c:lblAlgn val="ctr"/>
        <c:lblOffset val="100"/>
        <c:noMultiLvlLbl val="0"/>
      </c:catAx>
      <c:valAx>
        <c:axId val="129782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195902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911678</xdr:colOff>
      <xdr:row>157</xdr:row>
      <xdr:rowOff>162482</xdr:rowOff>
    </xdr:from>
    <xdr:to>
      <xdr:col>12</xdr:col>
      <xdr:colOff>364991</xdr:colOff>
      <xdr:row>157</xdr:row>
      <xdr:rowOff>4939389</xdr:rowOff>
    </xdr:to>
    <xdr:graphicFrame macro="">
      <xdr:nvGraphicFramePr>
        <xdr:cNvPr id="2" name="Gráfico 1">
          <a:extLst>
            <a:ext uri="{FF2B5EF4-FFF2-40B4-BE49-F238E27FC236}">
              <a16:creationId xmlns:a16="http://schemas.microsoft.com/office/drawing/2014/main" id="{922A0D9F-42DF-4ED3-8840-2B148D2FA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489857</xdr:colOff>
      <xdr:row>157</xdr:row>
      <xdr:rowOff>163284</xdr:rowOff>
    </xdr:from>
    <xdr:to>
      <xdr:col>6</xdr:col>
      <xdr:colOff>544285</xdr:colOff>
      <xdr:row>157</xdr:row>
      <xdr:rowOff>4939389</xdr:rowOff>
    </xdr:to>
    <xdr:graphicFrame macro="">
      <xdr:nvGraphicFramePr>
        <xdr:cNvPr id="3" name="Gráfico 2">
          <a:extLst>
            <a:ext uri="{FF2B5EF4-FFF2-40B4-BE49-F238E27FC236}">
              <a16:creationId xmlns:a16="http://schemas.microsoft.com/office/drawing/2014/main" id="{6F798CD9-E8EA-407B-BF17-170168FF2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1374320</xdr:colOff>
      <xdr:row>0</xdr:row>
      <xdr:rowOff>1129393</xdr:rowOff>
    </xdr:to>
    <xdr:pic>
      <xdr:nvPicPr>
        <xdr:cNvPr id="5" name="Imagen 4">
          <a:extLst>
            <a:ext uri="{FF2B5EF4-FFF2-40B4-BE49-F238E27FC236}">
              <a16:creationId xmlns:a16="http://schemas.microsoft.com/office/drawing/2014/main" id="{9686EEC0-CC0F-475B-8D65-0D979C82B27F}"/>
            </a:ext>
          </a:extLst>
        </xdr:cNvPr>
        <xdr:cNvPicPr>
          <a:picLocks noChangeAspect="1"/>
        </xdr:cNvPicPr>
      </xdr:nvPicPr>
      <xdr:blipFill>
        <a:blip xmlns:r="http://schemas.openxmlformats.org/officeDocument/2006/relationships" r:embed="rId3"/>
        <a:stretch>
          <a:fillRect/>
        </a:stretch>
      </xdr:blipFill>
      <xdr:spPr>
        <a:xfrm>
          <a:off x="0" y="0"/>
          <a:ext cx="12681856" cy="1129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visionados,%20Comprometidos,%20Obligados%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ON PGN 2015 B-04-02 "/>
      <sheetName val="EJECUTADO 30-06-20"/>
      <sheetName val="EJECUTADO 30-06-20 (2)"/>
      <sheetName val="Hoja2"/>
    </sheetNames>
    <sheetDataSet>
      <sheetData sheetId="0"/>
      <sheetData sheetId="1"/>
      <sheetData sheetId="2"/>
      <sheetData sheetId="3">
        <row r="1">
          <cell r="C1" t="str">
            <v>Obligado al 30/06/2020</v>
          </cell>
          <cell r="D1" t="str">
            <v>Saldo Disponible</v>
          </cell>
        </row>
        <row r="2">
          <cell r="B2" t="str">
            <v>SERVICIO NACIONAL DE PROMOCIÓN PROFESIONAL</v>
          </cell>
          <cell r="C2">
            <v>58806925310</v>
          </cell>
          <cell r="D2">
            <v>84289253083</v>
          </cell>
        </row>
        <row r="14">
          <cell r="C14" t="str">
            <v>Obligado al 30/06/2020</v>
          </cell>
          <cell r="D14" t="str">
            <v>Saldo Disponible</v>
          </cell>
        </row>
        <row r="15">
          <cell r="B15">
            <v>100</v>
          </cell>
          <cell r="C15">
            <v>37204556353</v>
          </cell>
          <cell r="D15">
            <v>64002685829</v>
          </cell>
        </row>
        <row r="16">
          <cell r="B16">
            <v>200</v>
          </cell>
          <cell r="C16">
            <v>12995149238</v>
          </cell>
          <cell r="D16">
            <v>11735286928</v>
          </cell>
        </row>
        <row r="17">
          <cell r="B17">
            <v>300</v>
          </cell>
          <cell r="C17">
            <v>462747855</v>
          </cell>
          <cell r="D17">
            <v>2550319346</v>
          </cell>
        </row>
        <row r="18">
          <cell r="B18">
            <v>500</v>
          </cell>
          <cell r="C18">
            <v>7003107314</v>
          </cell>
          <cell r="D18">
            <v>4812325530</v>
          </cell>
        </row>
        <row r="19">
          <cell r="B19">
            <v>800</v>
          </cell>
          <cell r="C19">
            <v>1122830000</v>
          </cell>
          <cell r="D19">
            <v>957170000</v>
          </cell>
        </row>
        <row r="20">
          <cell r="B20">
            <v>900</v>
          </cell>
          <cell r="C20">
            <v>18534550</v>
          </cell>
          <cell r="D20">
            <v>231465450</v>
          </cell>
        </row>
        <row r="21">
          <cell r="A21" t="str">
            <v>Total General</v>
          </cell>
          <cell r="C21">
            <v>58806925310</v>
          </cell>
          <cell r="D21">
            <v>84289253083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rmacionpublica.paraguay.gov.py/portal/" TargetMode="External"/><Relationship Id="rId13" Type="http://schemas.openxmlformats.org/officeDocument/2006/relationships/hyperlink" Target="https://www.sfp.gov.py/sfp/archivos/documentos/100_Abril_2020_sjck1og0.pdf" TargetMode="External"/><Relationship Id="rId3" Type="http://schemas.openxmlformats.org/officeDocument/2006/relationships/hyperlink" Target="https://informacionpublica.paraguay.gov.py/portal/" TargetMode="External"/><Relationship Id="rId7" Type="http://schemas.openxmlformats.org/officeDocument/2006/relationships/hyperlink" Target="https://datos.senac.gov.py/" TargetMode="External"/><Relationship Id="rId12" Type="http://schemas.openxmlformats.org/officeDocument/2006/relationships/hyperlink" Target="https://www.sfp.gov.py/sfp/archivos/documentos/100Marzo_2020_xm88c3d3.pdf" TargetMode="External"/><Relationship Id="rId2" Type="http://schemas.openxmlformats.org/officeDocument/2006/relationships/hyperlink" Target="https://informacionpublica.paraguay.gov.py/portal/" TargetMode="External"/><Relationship Id="rId16" Type="http://schemas.openxmlformats.org/officeDocument/2006/relationships/drawing" Target="../drawings/drawing1.xml"/><Relationship Id="rId1" Type="http://schemas.openxmlformats.org/officeDocument/2006/relationships/hyperlink" Target="https://informacionpublica.paraguay.gov.py/portal/" TargetMode="External"/><Relationship Id="rId6" Type="http://schemas.openxmlformats.org/officeDocument/2006/relationships/hyperlink" Target="http://paneldenuncias.senac.gov.py/" TargetMode="External"/><Relationship Id="rId11" Type="http://schemas.openxmlformats.org/officeDocument/2006/relationships/hyperlink" Target="https://www.sfp.gov.py/sfp/archivos/documentos/100_Febrero_2020_87152mzk.pdf" TargetMode="External"/><Relationship Id="rId5" Type="http://schemas.openxmlformats.org/officeDocument/2006/relationships/hyperlink" Target="http://www.denuncias.gov.py/ssps/" TargetMode="External"/><Relationship Id="rId15" Type="http://schemas.openxmlformats.org/officeDocument/2006/relationships/printerSettings" Target="../printerSettings/printerSettings1.bin"/><Relationship Id="rId10" Type="http://schemas.openxmlformats.org/officeDocument/2006/relationships/hyperlink" Target="https://www.sfp.gov.py/sfp/archivos/documentos/100_Enero_2020_mjkv54st.pdf" TargetMode="External"/><Relationship Id="rId4" Type="http://schemas.openxmlformats.org/officeDocument/2006/relationships/hyperlink" Target="https://informacionpublica.paraguay.gov.py/portal/" TargetMode="External"/><Relationship Id="rId9" Type="http://schemas.openxmlformats.org/officeDocument/2006/relationships/hyperlink" Target="https://app.powerbi.com/view?r=eyJrIjoiMmJlYjg1YzgtMmQ3Mi00YzVkLWJkOTQtOTE3ZTZkNzVhYTAzIiwidCI6Ijk2ZDUwYjY5LTE5MGQtNDkxYy1hM2U1LWExYWRlYmMxYTg3NSJ9" TargetMode="External"/><Relationship Id="rId14" Type="http://schemas.openxmlformats.org/officeDocument/2006/relationships/hyperlink" Target="https://www.snpp.edu.py/transparencia/rendici%C3%B3n-de-cuentas-al-ciudadan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4"/>
  <sheetViews>
    <sheetView tabSelected="1" topLeftCell="A178" zoomScale="80" zoomScaleNormal="80" workbookViewId="0">
      <selection activeCell="D78" sqref="D78"/>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 min="9" max="9" width="22.85546875" bestFit="1" customWidth="1"/>
    <col min="10" max="10" width="24" bestFit="1" customWidth="1"/>
    <col min="11" max="11" width="24.28515625" bestFit="1" customWidth="1"/>
    <col min="12" max="12" width="28.85546875" bestFit="1" customWidth="1"/>
    <col min="13" max="13" width="22.140625" bestFit="1" customWidth="1"/>
    <col min="14" max="14" width="17.28515625" customWidth="1"/>
    <col min="15" max="15" width="22.140625" bestFit="1" customWidth="1"/>
  </cols>
  <sheetData>
    <row r="1" spans="1:8" ht="102" customHeight="1"/>
    <row r="3" spans="1:8" ht="18.75">
      <c r="A3" s="205" t="s">
        <v>130</v>
      </c>
      <c r="B3" s="205"/>
      <c r="C3" s="205"/>
      <c r="D3" s="205"/>
      <c r="E3" s="205"/>
      <c r="F3" s="205"/>
      <c r="G3" s="205"/>
      <c r="H3" s="205"/>
    </row>
    <row r="5" spans="1:8">
      <c r="A5" s="2" t="s">
        <v>0</v>
      </c>
    </row>
    <row r="6" spans="1:8">
      <c r="A6" s="1" t="s">
        <v>81</v>
      </c>
    </row>
    <row r="7" spans="1:8">
      <c r="A7" s="1" t="s">
        <v>82</v>
      </c>
    </row>
    <row r="8" spans="1:8">
      <c r="A8" s="3" t="s">
        <v>131</v>
      </c>
    </row>
    <row r="9" spans="1:8">
      <c r="A9" s="207" t="s">
        <v>98</v>
      </c>
      <c r="B9" s="208"/>
      <c r="C9" s="208"/>
      <c r="D9" s="208"/>
      <c r="E9" s="208"/>
      <c r="F9" s="208"/>
      <c r="G9" s="208"/>
      <c r="H9" s="209"/>
    </row>
    <row r="10" spans="1:8">
      <c r="A10" s="210"/>
      <c r="B10" s="211"/>
      <c r="C10" s="211"/>
      <c r="D10" s="211"/>
      <c r="E10" s="211"/>
      <c r="F10" s="211"/>
      <c r="G10" s="211"/>
      <c r="H10" s="212"/>
    </row>
    <row r="11" spans="1:8">
      <c r="A11" s="210"/>
      <c r="B11" s="211"/>
      <c r="C11" s="211"/>
      <c r="D11" s="211"/>
      <c r="E11" s="211"/>
      <c r="F11" s="211"/>
      <c r="G11" s="211"/>
      <c r="H11" s="212"/>
    </row>
    <row r="12" spans="1:8">
      <c r="A12" s="210"/>
      <c r="B12" s="211"/>
      <c r="C12" s="211"/>
      <c r="D12" s="211"/>
      <c r="E12" s="211"/>
      <c r="F12" s="211"/>
      <c r="G12" s="211"/>
      <c r="H12" s="212"/>
    </row>
    <row r="13" spans="1:8">
      <c r="A13" s="210"/>
      <c r="B13" s="211"/>
      <c r="C13" s="211"/>
      <c r="D13" s="211"/>
      <c r="E13" s="211"/>
      <c r="F13" s="211"/>
      <c r="G13" s="211"/>
      <c r="H13" s="212"/>
    </row>
    <row r="14" spans="1:8">
      <c r="A14" s="213"/>
      <c r="B14" s="214"/>
      <c r="C14" s="214"/>
      <c r="D14" s="214"/>
      <c r="E14" s="214"/>
      <c r="F14" s="214"/>
      <c r="G14" s="214"/>
      <c r="H14" s="215"/>
    </row>
    <row r="16" spans="1:8">
      <c r="A16" s="1" t="s">
        <v>1</v>
      </c>
    </row>
    <row r="17" spans="1:8">
      <c r="A17" s="207" t="s">
        <v>97</v>
      </c>
      <c r="B17" s="216"/>
      <c r="C17" s="216"/>
      <c r="D17" s="216"/>
      <c r="E17" s="216"/>
      <c r="F17" s="216"/>
      <c r="G17" s="216"/>
      <c r="H17" s="217"/>
    </row>
    <row r="18" spans="1:8">
      <c r="A18" s="218"/>
      <c r="B18" s="219"/>
      <c r="C18" s="219"/>
      <c r="D18" s="219"/>
      <c r="E18" s="219"/>
      <c r="F18" s="219"/>
      <c r="G18" s="219"/>
      <c r="H18" s="220"/>
    </row>
    <row r="19" spans="1:8">
      <c r="A19" s="218"/>
      <c r="B19" s="219"/>
      <c r="C19" s="219"/>
      <c r="D19" s="219"/>
      <c r="E19" s="219"/>
      <c r="F19" s="219"/>
      <c r="G19" s="219"/>
      <c r="H19" s="220"/>
    </row>
    <row r="20" spans="1:8">
      <c r="A20" s="218"/>
      <c r="B20" s="219"/>
      <c r="C20" s="219"/>
      <c r="D20" s="219"/>
      <c r="E20" s="219"/>
      <c r="F20" s="219"/>
      <c r="G20" s="219"/>
      <c r="H20" s="220"/>
    </row>
    <row r="21" spans="1:8">
      <c r="A21" s="218"/>
      <c r="B21" s="219"/>
      <c r="C21" s="219"/>
      <c r="D21" s="219"/>
      <c r="E21" s="219"/>
      <c r="F21" s="219"/>
      <c r="G21" s="219"/>
      <c r="H21" s="220"/>
    </row>
    <row r="22" spans="1:8">
      <c r="A22" s="221"/>
      <c r="B22" s="222"/>
      <c r="C22" s="222"/>
      <c r="D22" s="222"/>
      <c r="E22" s="222"/>
      <c r="F22" s="222"/>
      <c r="G22" s="222"/>
      <c r="H22" s="223"/>
    </row>
    <row r="24" spans="1:8" s="1" customFormat="1">
      <c r="A24" s="4" t="s">
        <v>2</v>
      </c>
    </row>
    <row r="26" spans="1:8">
      <c r="A26" s="171" t="s">
        <v>3</v>
      </c>
      <c r="B26" s="171" t="s">
        <v>4</v>
      </c>
      <c r="C26" s="171" t="s">
        <v>5</v>
      </c>
      <c r="D26" s="172" t="s">
        <v>6</v>
      </c>
    </row>
    <row r="27" spans="1:8">
      <c r="A27" s="5">
        <v>1</v>
      </c>
      <c r="B27" s="5" t="s">
        <v>99</v>
      </c>
      <c r="C27" s="5" t="s">
        <v>109</v>
      </c>
      <c r="D27" s="30" t="s">
        <v>110</v>
      </c>
    </row>
    <row r="28" spans="1:8">
      <c r="A28" s="5">
        <v>2</v>
      </c>
      <c r="B28" s="5" t="s">
        <v>100</v>
      </c>
      <c r="C28" s="5" t="s">
        <v>111</v>
      </c>
      <c r="D28" s="30" t="s">
        <v>112</v>
      </c>
    </row>
    <row r="29" spans="1:8">
      <c r="A29" s="5">
        <v>3</v>
      </c>
      <c r="B29" s="5" t="s">
        <v>101</v>
      </c>
      <c r="C29" s="5" t="s">
        <v>113</v>
      </c>
      <c r="D29" s="30" t="s">
        <v>112</v>
      </c>
    </row>
    <row r="30" spans="1:8">
      <c r="A30" s="5">
        <v>4</v>
      </c>
      <c r="B30" s="5" t="s">
        <v>102</v>
      </c>
      <c r="C30" s="5" t="s">
        <v>203</v>
      </c>
      <c r="D30" s="6" t="s">
        <v>204</v>
      </c>
    </row>
    <row r="31" spans="1:8">
      <c r="A31" s="5">
        <v>5</v>
      </c>
      <c r="B31" s="5" t="s">
        <v>103</v>
      </c>
      <c r="C31" s="5" t="s">
        <v>205</v>
      </c>
      <c r="D31" s="6" t="s">
        <v>110</v>
      </c>
    </row>
    <row r="32" spans="1:8">
      <c r="A32" s="5">
        <v>6</v>
      </c>
      <c r="B32" s="5" t="s">
        <v>104</v>
      </c>
      <c r="C32" s="5" t="s">
        <v>209</v>
      </c>
      <c r="D32" s="6" t="s">
        <v>110</v>
      </c>
    </row>
    <row r="33" spans="1:6">
      <c r="A33" s="5">
        <v>7</v>
      </c>
      <c r="B33" s="5" t="s">
        <v>105</v>
      </c>
      <c r="C33" s="5" t="s">
        <v>206</v>
      </c>
      <c r="D33" s="6" t="s">
        <v>112</v>
      </c>
    </row>
    <row r="34" spans="1:6">
      <c r="A34" s="5">
        <v>8</v>
      </c>
      <c r="B34" s="5" t="s">
        <v>106</v>
      </c>
      <c r="C34" s="5" t="s">
        <v>207</v>
      </c>
      <c r="D34" s="170" t="s">
        <v>208</v>
      </c>
      <c r="E34" s="18"/>
    </row>
    <row r="35" spans="1:6">
      <c r="A35" s="5">
        <v>9</v>
      </c>
      <c r="B35" s="5" t="s">
        <v>107</v>
      </c>
      <c r="C35" s="5" t="s">
        <v>210</v>
      </c>
      <c r="D35" s="170" t="s">
        <v>112</v>
      </c>
      <c r="E35" s="18"/>
    </row>
    <row r="36" spans="1:6" ht="30">
      <c r="A36" s="5">
        <v>10</v>
      </c>
      <c r="B36" s="5" t="s">
        <v>108</v>
      </c>
      <c r="C36" s="6" t="s">
        <v>205</v>
      </c>
      <c r="D36" s="6" t="s">
        <v>110</v>
      </c>
    </row>
    <row r="38" spans="1:6">
      <c r="A38" s="4" t="s">
        <v>7</v>
      </c>
      <c r="B38" s="4"/>
      <c r="C38" s="4"/>
    </row>
    <row r="39" spans="1:6">
      <c r="A39" s="7" t="s">
        <v>8</v>
      </c>
      <c r="B39" s="7"/>
      <c r="C39" s="7"/>
    </row>
    <row r="40" spans="1:6" ht="54" customHeight="1">
      <c r="A40" s="8" t="s">
        <v>9</v>
      </c>
      <c r="B40" s="230" t="s">
        <v>202</v>
      </c>
      <c r="C40" s="230"/>
      <c r="D40" s="230"/>
      <c r="E40" s="230"/>
    </row>
    <row r="41" spans="1:6">
      <c r="A41" s="1"/>
      <c r="B41" s="1"/>
      <c r="C41" s="1"/>
    </row>
    <row r="42" spans="1:6">
      <c r="A42" s="224" t="s">
        <v>10</v>
      </c>
      <c r="B42" s="225"/>
      <c r="C42" s="225"/>
      <c r="D42" s="225"/>
      <c r="E42" s="225"/>
      <c r="F42" s="225"/>
    </row>
    <row r="43" spans="1:6">
      <c r="A43" s="225"/>
      <c r="B43" s="225"/>
      <c r="C43" s="225"/>
      <c r="D43" s="225"/>
      <c r="E43" s="225"/>
      <c r="F43" s="225"/>
    </row>
    <row r="44" spans="1:6">
      <c r="A44" s="225"/>
      <c r="B44" s="225"/>
      <c r="C44" s="225"/>
      <c r="D44" s="225"/>
      <c r="E44" s="225"/>
      <c r="F44" s="225"/>
    </row>
    <row r="46" spans="1:6" ht="30">
      <c r="A46" s="9" t="s">
        <v>11</v>
      </c>
      <c r="B46" s="9" t="s">
        <v>12</v>
      </c>
      <c r="C46" s="9" t="s">
        <v>13</v>
      </c>
      <c r="D46" s="169" t="s">
        <v>14</v>
      </c>
      <c r="E46" s="194"/>
    </row>
    <row r="47" spans="1:6" ht="204.75" customHeight="1">
      <c r="A47" s="9" t="s">
        <v>15</v>
      </c>
      <c r="B47" s="9" t="s">
        <v>83</v>
      </c>
      <c r="C47" s="169" t="s">
        <v>289</v>
      </c>
      <c r="D47" s="196" t="s">
        <v>296</v>
      </c>
      <c r="E47" s="195"/>
    </row>
    <row r="48" spans="1:6" ht="150">
      <c r="A48" s="9" t="s">
        <v>16</v>
      </c>
      <c r="B48" s="9" t="s">
        <v>89</v>
      </c>
      <c r="C48" s="169" t="s">
        <v>290</v>
      </c>
      <c r="D48" s="169" t="s">
        <v>295</v>
      </c>
      <c r="E48" s="194"/>
    </row>
    <row r="50" spans="1:6">
      <c r="A50" s="4" t="s">
        <v>17</v>
      </c>
    </row>
    <row r="51" spans="1:6">
      <c r="A51" s="7" t="s">
        <v>18</v>
      </c>
    </row>
    <row r="52" spans="1:6">
      <c r="A52" s="9" t="s">
        <v>19</v>
      </c>
      <c r="B52" s="9" t="s">
        <v>20</v>
      </c>
      <c r="C52" s="284" t="s">
        <v>21</v>
      </c>
      <c r="D52" s="284"/>
      <c r="E52" s="284"/>
      <c r="F52" s="284"/>
    </row>
    <row r="53" spans="1:6">
      <c r="A53" s="9" t="s">
        <v>22</v>
      </c>
      <c r="B53" s="9">
        <v>100</v>
      </c>
      <c r="C53" s="230" t="s">
        <v>198</v>
      </c>
      <c r="D53" s="230"/>
      <c r="E53" s="230"/>
      <c r="F53" s="230"/>
    </row>
    <row r="54" spans="1:6">
      <c r="A54" s="9" t="s">
        <v>23</v>
      </c>
      <c r="B54" s="9">
        <v>100</v>
      </c>
      <c r="C54" s="230" t="s">
        <v>199</v>
      </c>
      <c r="D54" s="230"/>
      <c r="E54" s="230"/>
      <c r="F54" s="230"/>
    </row>
    <row r="55" spans="1:6">
      <c r="A55" s="9" t="s">
        <v>24</v>
      </c>
      <c r="B55" s="9">
        <v>100</v>
      </c>
      <c r="C55" s="230" t="s">
        <v>200</v>
      </c>
      <c r="D55" s="230"/>
      <c r="E55" s="230"/>
      <c r="F55" s="230"/>
    </row>
    <row r="56" spans="1:6">
      <c r="A56" s="9" t="s">
        <v>25</v>
      </c>
      <c r="B56" s="9">
        <v>100</v>
      </c>
      <c r="C56" s="230" t="s">
        <v>201</v>
      </c>
      <c r="D56" s="230"/>
      <c r="E56" s="230"/>
      <c r="F56" s="230"/>
    </row>
    <row r="58" spans="1:6">
      <c r="A58" s="7" t="s">
        <v>26</v>
      </c>
    </row>
    <row r="59" spans="1:6">
      <c r="A59" s="9" t="s">
        <v>19</v>
      </c>
      <c r="B59" s="9" t="s">
        <v>20</v>
      </c>
      <c r="C59" s="284" t="s">
        <v>27</v>
      </c>
      <c r="D59" s="284"/>
    </row>
    <row r="60" spans="1:6" ht="15" customHeight="1">
      <c r="A60" s="9" t="s">
        <v>22</v>
      </c>
      <c r="B60" s="9">
        <v>96.67</v>
      </c>
      <c r="C60" s="278" t="s">
        <v>197</v>
      </c>
      <c r="D60" s="278"/>
    </row>
    <row r="61" spans="1:6">
      <c r="A61" s="9" t="s">
        <v>23</v>
      </c>
      <c r="B61" s="9">
        <v>96.67</v>
      </c>
      <c r="C61" s="278"/>
      <c r="D61" s="278"/>
    </row>
    <row r="62" spans="1:6">
      <c r="A62" s="9" t="s">
        <v>24</v>
      </c>
      <c r="B62" s="9">
        <v>96.67</v>
      </c>
      <c r="C62" s="278"/>
      <c r="D62" s="278"/>
    </row>
    <row r="63" spans="1:6">
      <c r="A63" s="9" t="s">
        <v>25</v>
      </c>
      <c r="B63" s="9">
        <v>96.67</v>
      </c>
      <c r="C63" s="278"/>
      <c r="D63" s="278"/>
    </row>
    <row r="65" spans="1:7">
      <c r="A65" s="10" t="s">
        <v>28</v>
      </c>
    </row>
    <row r="66" spans="1:7">
      <c r="A66" s="11"/>
    </row>
    <row r="67" spans="1:7">
      <c r="A67" s="12" t="s">
        <v>19</v>
      </c>
      <c r="B67" s="6" t="s">
        <v>29</v>
      </c>
      <c r="C67" s="6" t="s">
        <v>30</v>
      </c>
      <c r="D67" s="6" t="s">
        <v>31</v>
      </c>
      <c r="E67" s="233" t="s">
        <v>32</v>
      </c>
      <c r="F67" s="233"/>
      <c r="G67" s="233"/>
    </row>
    <row r="68" spans="1:7">
      <c r="A68" s="12" t="s">
        <v>22</v>
      </c>
      <c r="B68" s="6">
        <v>1</v>
      </c>
      <c r="C68" s="6">
        <v>1</v>
      </c>
      <c r="D68" s="6">
        <v>0</v>
      </c>
      <c r="E68" s="230" t="s">
        <v>114</v>
      </c>
      <c r="F68" s="230"/>
      <c r="G68" s="230"/>
    </row>
    <row r="69" spans="1:7">
      <c r="A69" s="12" t="s">
        <v>23</v>
      </c>
      <c r="B69" s="6">
        <v>0</v>
      </c>
      <c r="C69" s="6">
        <v>0</v>
      </c>
      <c r="D69" s="6">
        <v>0</v>
      </c>
      <c r="E69" s="231" t="s">
        <v>115</v>
      </c>
      <c r="F69" s="231"/>
      <c r="G69" s="231"/>
    </row>
    <row r="70" spans="1:7">
      <c r="A70" s="12" t="s">
        <v>24</v>
      </c>
      <c r="B70" s="6">
        <v>0</v>
      </c>
      <c r="C70" s="6">
        <v>0</v>
      </c>
      <c r="D70" s="6">
        <v>0</v>
      </c>
      <c r="E70" s="231" t="s">
        <v>115</v>
      </c>
      <c r="F70" s="231"/>
      <c r="G70" s="231"/>
    </row>
    <row r="71" spans="1:7">
      <c r="A71" s="226" t="s">
        <v>25</v>
      </c>
      <c r="B71" s="228">
        <v>2</v>
      </c>
      <c r="C71" s="228">
        <v>2</v>
      </c>
      <c r="D71" s="228">
        <v>0</v>
      </c>
      <c r="E71" s="230" t="s">
        <v>117</v>
      </c>
      <c r="F71" s="232"/>
      <c r="G71" s="232"/>
    </row>
    <row r="72" spans="1:7">
      <c r="A72" s="227"/>
      <c r="B72" s="229"/>
      <c r="C72" s="229"/>
      <c r="D72" s="229"/>
      <c r="E72" s="230" t="s">
        <v>116</v>
      </c>
      <c r="F72" s="230"/>
      <c r="G72" s="230"/>
    </row>
    <row r="73" spans="1:7">
      <c r="A73" s="12" t="s">
        <v>33</v>
      </c>
      <c r="B73" s="6">
        <v>1</v>
      </c>
      <c r="C73" s="6">
        <v>1</v>
      </c>
      <c r="D73" s="6">
        <v>0</v>
      </c>
      <c r="E73" s="230" t="s">
        <v>118</v>
      </c>
      <c r="F73" s="233"/>
      <c r="G73" s="233"/>
    </row>
    <row r="74" spans="1:7">
      <c r="A74" s="12" t="s">
        <v>34</v>
      </c>
      <c r="B74" s="6">
        <v>0</v>
      </c>
      <c r="C74" s="6">
        <v>0</v>
      </c>
      <c r="D74" s="6">
        <v>0</v>
      </c>
      <c r="E74" s="244" t="s">
        <v>115</v>
      </c>
      <c r="F74" s="245"/>
      <c r="G74" s="246"/>
    </row>
    <row r="76" spans="1:7">
      <c r="A76" s="7" t="s">
        <v>316</v>
      </c>
    </row>
    <row r="77" spans="1:7">
      <c r="A77" s="189" t="s">
        <v>35</v>
      </c>
      <c r="B77" s="189" t="s">
        <v>36</v>
      </c>
      <c r="C77" s="189" t="s">
        <v>37</v>
      </c>
      <c r="D77" s="189" t="s">
        <v>38</v>
      </c>
      <c r="E77" s="189" t="s">
        <v>39</v>
      </c>
      <c r="F77" s="189" t="s">
        <v>40</v>
      </c>
      <c r="G77" s="189" t="s">
        <v>41</v>
      </c>
    </row>
    <row r="78" spans="1:7" ht="325.5" customHeight="1">
      <c r="A78" s="189">
        <v>1</v>
      </c>
      <c r="B78" s="190" t="s">
        <v>279</v>
      </c>
      <c r="C78" s="191" t="s">
        <v>280</v>
      </c>
      <c r="D78" s="191" t="s">
        <v>281</v>
      </c>
      <c r="E78" s="191" t="s">
        <v>282</v>
      </c>
      <c r="F78" s="192" t="s">
        <v>283</v>
      </c>
      <c r="G78" s="192"/>
    </row>
    <row r="79" spans="1:7" ht="409.5">
      <c r="A79" s="189">
        <v>2</v>
      </c>
      <c r="B79" s="190" t="s">
        <v>284</v>
      </c>
      <c r="C79" s="191" t="s">
        <v>285</v>
      </c>
      <c r="D79" s="191" t="s">
        <v>286</v>
      </c>
      <c r="E79" s="191" t="s">
        <v>287</v>
      </c>
      <c r="F79" s="191"/>
      <c r="G79" s="191" t="s">
        <v>288</v>
      </c>
    </row>
    <row r="81" spans="1:9">
      <c r="A81" s="7" t="s">
        <v>42</v>
      </c>
    </row>
    <row r="82" spans="1:9">
      <c r="C82" s="206" t="s">
        <v>43</v>
      </c>
      <c r="D82" s="206"/>
      <c r="E82" s="206"/>
      <c r="F82" s="206"/>
    </row>
    <row r="83" spans="1:9">
      <c r="A83" s="6" t="s">
        <v>35</v>
      </c>
      <c r="B83" s="6" t="s">
        <v>36</v>
      </c>
      <c r="C83" s="6" t="s">
        <v>44</v>
      </c>
      <c r="D83" s="6" t="s">
        <v>45</v>
      </c>
      <c r="E83" s="6" t="s">
        <v>46</v>
      </c>
      <c r="F83" s="6" t="s">
        <v>47</v>
      </c>
    </row>
    <row r="84" spans="1:9">
      <c r="A84" s="285" t="s">
        <v>315</v>
      </c>
      <c r="B84" s="245"/>
      <c r="C84" s="245"/>
      <c r="D84" s="245"/>
      <c r="E84" s="245"/>
      <c r="F84" s="246"/>
    </row>
    <row r="86" spans="1:9">
      <c r="A86" s="7" t="s">
        <v>48</v>
      </c>
    </row>
    <row r="87" spans="1:9" ht="45">
      <c r="A87" s="6" t="s">
        <v>35</v>
      </c>
      <c r="B87" s="6" t="s">
        <v>36</v>
      </c>
      <c r="C87" s="6" t="s">
        <v>37</v>
      </c>
      <c r="D87" s="6" t="s">
        <v>38</v>
      </c>
      <c r="E87" s="6" t="s">
        <v>39</v>
      </c>
      <c r="F87" s="6" t="s">
        <v>41</v>
      </c>
      <c r="G87" s="6" t="s">
        <v>49</v>
      </c>
      <c r="H87" s="13" t="s">
        <v>50</v>
      </c>
    </row>
    <row r="88" spans="1:9" ht="59.25" customHeight="1">
      <c r="A88" s="19">
        <v>1</v>
      </c>
      <c r="B88" s="20" t="s">
        <v>85</v>
      </c>
      <c r="C88" s="21" t="s">
        <v>83</v>
      </c>
      <c r="D88" s="22" t="s">
        <v>84</v>
      </c>
      <c r="E88" s="23" t="s">
        <v>86</v>
      </c>
      <c r="F88" s="24">
        <v>0.42</v>
      </c>
      <c r="G88" s="25">
        <v>4418</v>
      </c>
      <c r="H88" s="23" t="s">
        <v>87</v>
      </c>
    </row>
    <row r="89" spans="1:9" ht="54.75" customHeight="1">
      <c r="A89" s="19">
        <v>2</v>
      </c>
      <c r="B89" s="20" t="s">
        <v>88</v>
      </c>
      <c r="C89" s="26" t="s">
        <v>89</v>
      </c>
      <c r="D89" s="27" t="s">
        <v>90</v>
      </c>
      <c r="E89" s="23" t="s">
        <v>91</v>
      </c>
      <c r="F89" s="24">
        <v>0.5</v>
      </c>
      <c r="G89" s="25">
        <v>6</v>
      </c>
      <c r="H89" s="23" t="s">
        <v>92</v>
      </c>
    </row>
    <row r="90" spans="1:9" ht="72">
      <c r="A90" s="19">
        <v>3</v>
      </c>
      <c r="B90" s="28" t="s">
        <v>93</v>
      </c>
      <c r="C90" s="26" t="s">
        <v>94</v>
      </c>
      <c r="D90" s="29" t="s">
        <v>95</v>
      </c>
      <c r="E90" s="20" t="s">
        <v>91</v>
      </c>
      <c r="F90" s="24">
        <v>0.14000000000000001</v>
      </c>
      <c r="G90" s="25">
        <v>2</v>
      </c>
      <c r="H90" s="23" t="s">
        <v>96</v>
      </c>
    </row>
    <row r="92" spans="1:9">
      <c r="A92" s="7" t="s">
        <v>51</v>
      </c>
    </row>
    <row r="93" spans="1:9" ht="24">
      <c r="A93" s="173" t="s">
        <v>211</v>
      </c>
      <c r="B93" s="174" t="s">
        <v>213</v>
      </c>
      <c r="C93" s="174" t="s">
        <v>224</v>
      </c>
      <c r="D93" s="174" t="s">
        <v>235</v>
      </c>
      <c r="E93" s="174" t="s">
        <v>238</v>
      </c>
      <c r="F93" s="174" t="s">
        <v>212</v>
      </c>
      <c r="G93" s="174" t="s">
        <v>249</v>
      </c>
      <c r="H93" s="174" t="s">
        <v>257</v>
      </c>
      <c r="I93" s="174" t="s">
        <v>268</v>
      </c>
    </row>
    <row r="94" spans="1:9" ht="36">
      <c r="A94" s="175">
        <v>373501</v>
      </c>
      <c r="B94" s="176" t="s">
        <v>214</v>
      </c>
      <c r="C94" s="177" t="s">
        <v>225</v>
      </c>
      <c r="D94" s="177">
        <v>28500000</v>
      </c>
      <c r="E94" s="177" t="s">
        <v>239</v>
      </c>
      <c r="F94" s="178">
        <v>43881</v>
      </c>
      <c r="G94" s="177" t="s">
        <v>250</v>
      </c>
      <c r="H94" s="177" t="s">
        <v>258</v>
      </c>
      <c r="I94" s="177" t="s">
        <v>269</v>
      </c>
    </row>
    <row r="95" spans="1:9" ht="36">
      <c r="A95" s="175">
        <v>373216</v>
      </c>
      <c r="B95" s="176" t="s">
        <v>215</v>
      </c>
      <c r="C95" s="177" t="s">
        <v>226</v>
      </c>
      <c r="D95" s="177">
        <v>200000000</v>
      </c>
      <c r="E95" s="177" t="s">
        <v>240</v>
      </c>
      <c r="F95" s="178">
        <v>43886</v>
      </c>
      <c r="G95" s="177" t="s">
        <v>251</v>
      </c>
      <c r="H95" s="179" t="s">
        <v>259</v>
      </c>
      <c r="I95" s="177" t="s">
        <v>270</v>
      </c>
    </row>
    <row r="96" spans="1:9" ht="72">
      <c r="A96" s="180">
        <v>374318</v>
      </c>
      <c r="B96" s="176" t="s">
        <v>216</v>
      </c>
      <c r="C96" s="177" t="s">
        <v>227</v>
      </c>
      <c r="D96" s="177">
        <v>114543150</v>
      </c>
      <c r="E96" s="177" t="s">
        <v>241</v>
      </c>
      <c r="F96" s="178">
        <v>43909</v>
      </c>
      <c r="G96" s="177" t="s">
        <v>250</v>
      </c>
      <c r="H96" s="177" t="s">
        <v>260</v>
      </c>
      <c r="I96" s="177" t="s">
        <v>271</v>
      </c>
    </row>
    <row r="97" spans="1:15" ht="36">
      <c r="A97" s="181">
        <v>374873</v>
      </c>
      <c r="B97" s="176" t="s">
        <v>217</v>
      </c>
      <c r="C97" s="183" t="s">
        <v>228</v>
      </c>
      <c r="D97" s="183">
        <v>290131500</v>
      </c>
      <c r="E97" s="183" t="s">
        <v>242</v>
      </c>
      <c r="F97" s="184">
        <v>43896</v>
      </c>
      <c r="G97" s="183" t="s">
        <v>250</v>
      </c>
      <c r="H97" s="183" t="s">
        <v>261</v>
      </c>
      <c r="I97" s="183" t="s">
        <v>272</v>
      </c>
    </row>
    <row r="98" spans="1:15" ht="60">
      <c r="A98" s="185">
        <v>371236</v>
      </c>
      <c r="B98" s="182" t="s">
        <v>218</v>
      </c>
      <c r="C98" s="183" t="s">
        <v>229</v>
      </c>
      <c r="D98" s="183">
        <v>1308320000</v>
      </c>
      <c r="E98" s="183" t="s">
        <v>243</v>
      </c>
      <c r="F98" s="184">
        <v>43922</v>
      </c>
      <c r="G98" s="183" t="s">
        <v>252</v>
      </c>
      <c r="H98" s="183" t="s">
        <v>262</v>
      </c>
      <c r="I98" s="183" t="s">
        <v>273</v>
      </c>
    </row>
    <row r="99" spans="1:15" ht="48">
      <c r="A99" s="181">
        <v>375683</v>
      </c>
      <c r="B99" s="182" t="s">
        <v>219</v>
      </c>
      <c r="C99" s="183" t="s">
        <v>230</v>
      </c>
      <c r="D99" s="183">
        <v>20000000</v>
      </c>
      <c r="E99" s="183" t="s">
        <v>244</v>
      </c>
      <c r="F99" s="184">
        <v>43913</v>
      </c>
      <c r="G99" s="183" t="s">
        <v>250</v>
      </c>
      <c r="H99" s="183" t="s">
        <v>263</v>
      </c>
      <c r="I99" s="183" t="s">
        <v>274</v>
      </c>
    </row>
    <row r="100" spans="1:15" ht="60">
      <c r="A100" s="181">
        <v>374330</v>
      </c>
      <c r="B100" s="182" t="s">
        <v>220</v>
      </c>
      <c r="C100" s="183" t="s">
        <v>231</v>
      </c>
      <c r="D100" s="183">
        <v>160000000</v>
      </c>
      <c r="E100" s="183" t="s">
        <v>245</v>
      </c>
      <c r="F100" s="184">
        <v>43944</v>
      </c>
      <c r="G100" s="183" t="s">
        <v>253</v>
      </c>
      <c r="H100" s="183" t="s">
        <v>264</v>
      </c>
      <c r="I100" s="183" t="s">
        <v>275</v>
      </c>
    </row>
    <row r="101" spans="1:15" ht="36">
      <c r="A101" s="186">
        <v>373704</v>
      </c>
      <c r="B101" s="187" t="s">
        <v>221</v>
      </c>
      <c r="C101" s="187" t="s">
        <v>232</v>
      </c>
      <c r="D101" s="187">
        <v>643500000</v>
      </c>
      <c r="E101" s="187" t="s">
        <v>246</v>
      </c>
      <c r="F101" s="188">
        <v>43949</v>
      </c>
      <c r="G101" s="187" t="s">
        <v>254</v>
      </c>
      <c r="H101" s="187" t="s">
        <v>265</v>
      </c>
      <c r="I101" s="187" t="s">
        <v>276</v>
      </c>
    </row>
    <row r="102" spans="1:15" ht="72">
      <c r="A102" s="181">
        <v>373020</v>
      </c>
      <c r="B102" s="183" t="s">
        <v>222</v>
      </c>
      <c r="C102" s="183" t="s">
        <v>233</v>
      </c>
      <c r="D102" s="183" t="s">
        <v>236</v>
      </c>
      <c r="E102" s="183" t="s">
        <v>247</v>
      </c>
      <c r="F102" s="184">
        <v>43922</v>
      </c>
      <c r="G102" s="183" t="s">
        <v>255</v>
      </c>
      <c r="H102" s="183" t="s">
        <v>266</v>
      </c>
      <c r="I102" s="183" t="s">
        <v>277</v>
      </c>
    </row>
    <row r="103" spans="1:15" ht="72">
      <c r="A103" s="181">
        <v>374336</v>
      </c>
      <c r="B103" s="183" t="s">
        <v>223</v>
      </c>
      <c r="C103" s="183" t="s">
        <v>234</v>
      </c>
      <c r="D103" s="183" t="s">
        <v>237</v>
      </c>
      <c r="E103" s="183" t="s">
        <v>248</v>
      </c>
      <c r="F103" s="184">
        <v>43983</v>
      </c>
      <c r="G103" s="183" t="s">
        <v>256</v>
      </c>
      <c r="H103" s="183" t="s">
        <v>267</v>
      </c>
      <c r="I103" s="183" t="s">
        <v>278</v>
      </c>
    </row>
    <row r="104" spans="1:15">
      <c r="A104" s="7"/>
    </row>
    <row r="106" spans="1:15" ht="15.75" thickBot="1">
      <c r="A106" s="7" t="s">
        <v>52</v>
      </c>
    </row>
    <row r="107" spans="1:15" ht="15" customHeight="1">
      <c r="A107" s="37" t="s">
        <v>133</v>
      </c>
      <c r="B107" s="38"/>
      <c r="C107" s="39"/>
      <c r="D107" s="247" t="s">
        <v>36</v>
      </c>
      <c r="E107" s="248"/>
      <c r="F107" s="249"/>
      <c r="G107" s="40" t="s">
        <v>134</v>
      </c>
      <c r="H107" s="41" t="s">
        <v>135</v>
      </c>
      <c r="I107" s="42" t="s">
        <v>136</v>
      </c>
      <c r="J107" s="255" t="s">
        <v>137</v>
      </c>
      <c r="K107" s="236" t="s">
        <v>138</v>
      </c>
      <c r="L107" s="234" t="s">
        <v>139</v>
      </c>
      <c r="M107" s="42" t="s">
        <v>140</v>
      </c>
      <c r="N107" s="236" t="s">
        <v>141</v>
      </c>
      <c r="O107" s="41" t="s">
        <v>140</v>
      </c>
    </row>
    <row r="108" spans="1:15" ht="15.75" thickBot="1">
      <c r="A108" s="43" t="s">
        <v>142</v>
      </c>
      <c r="B108" s="44" t="s">
        <v>143</v>
      </c>
      <c r="C108" s="45" t="s">
        <v>144</v>
      </c>
      <c r="D108" s="250"/>
      <c r="E108" s="251"/>
      <c r="F108" s="252"/>
      <c r="G108" s="46" t="s">
        <v>145</v>
      </c>
      <c r="H108" s="47" t="s">
        <v>146</v>
      </c>
      <c r="I108" s="48" t="s">
        <v>147</v>
      </c>
      <c r="J108" s="256"/>
      <c r="K108" s="264"/>
      <c r="L108" s="235"/>
      <c r="M108" s="48" t="s">
        <v>148</v>
      </c>
      <c r="N108" s="237"/>
      <c r="O108" s="47" t="s">
        <v>148</v>
      </c>
    </row>
    <row r="109" spans="1:15" ht="15.75" customHeight="1" thickBot="1">
      <c r="A109" s="238" t="s">
        <v>149</v>
      </c>
      <c r="B109" s="239"/>
      <c r="C109" s="240"/>
      <c r="D109" s="241" t="s">
        <v>150</v>
      </c>
      <c r="E109" s="242"/>
      <c r="F109" s="243"/>
      <c r="G109" s="142">
        <f t="shared" ref="G109:O109" si="0">G110+G124+G136+G144+G150+G154</f>
        <v>173786959138</v>
      </c>
      <c r="H109" s="136">
        <f t="shared" si="0"/>
        <v>22802000000</v>
      </c>
      <c r="I109" s="143">
        <f t="shared" si="0"/>
        <v>174956959138</v>
      </c>
      <c r="J109" s="144">
        <f t="shared" si="0"/>
        <v>10364828119</v>
      </c>
      <c r="K109" s="145">
        <f t="shared" si="0"/>
        <v>21495952626</v>
      </c>
      <c r="L109" s="146">
        <f t="shared" si="0"/>
        <v>58806925310</v>
      </c>
      <c r="M109" s="145">
        <f t="shared" si="0"/>
        <v>84289253083</v>
      </c>
      <c r="N109" s="146">
        <f t="shared" si="0"/>
        <v>0</v>
      </c>
      <c r="O109" s="147">
        <f t="shared" si="0"/>
        <v>84289253083</v>
      </c>
    </row>
    <row r="110" spans="1:15" ht="16.5" thickBot="1">
      <c r="A110" s="259">
        <v>100</v>
      </c>
      <c r="B110" s="260"/>
      <c r="C110" s="261"/>
      <c r="D110" s="148" t="s">
        <v>151</v>
      </c>
      <c r="E110" s="49"/>
      <c r="F110" s="49"/>
      <c r="G110" s="149">
        <f>SUM(G111:G123)</f>
        <v>101207242182</v>
      </c>
      <c r="H110" s="136">
        <f>SUM(H111:H123)</f>
        <v>4500000000</v>
      </c>
      <c r="I110" s="150">
        <f>SUM(I111:I123)</f>
        <v>101207242182</v>
      </c>
      <c r="J110" s="151">
        <f>SUM(J111:J123)</f>
        <v>0</v>
      </c>
      <c r="K110" s="137">
        <v>0</v>
      </c>
      <c r="L110" s="152">
        <f>SUM(L111:L123)</f>
        <v>37204556353</v>
      </c>
      <c r="M110" s="137">
        <f>SUM(M111:M123)</f>
        <v>64002685829</v>
      </c>
      <c r="N110" s="152">
        <f>SUM(N111:N123)</f>
        <v>0</v>
      </c>
      <c r="O110" s="137">
        <f>SUM(O111:O123)</f>
        <v>64002685829</v>
      </c>
    </row>
    <row r="111" spans="1:15" ht="15.75">
      <c r="A111" s="50">
        <v>111</v>
      </c>
      <c r="B111" s="51">
        <v>30</v>
      </c>
      <c r="C111" s="52">
        <v>36</v>
      </c>
      <c r="D111" s="265" t="s">
        <v>152</v>
      </c>
      <c r="E111" s="266"/>
      <c r="F111" s="267"/>
      <c r="G111" s="53">
        <v>30469840680</v>
      </c>
      <c r="H111" s="54">
        <v>0</v>
      </c>
      <c r="I111" s="55">
        <f t="shared" ref="I111:I123" si="1">G111+H111</f>
        <v>30469840680</v>
      </c>
      <c r="J111" s="56">
        <v>0</v>
      </c>
      <c r="K111" s="57">
        <v>0</v>
      </c>
      <c r="L111" s="58">
        <v>13702713306</v>
      </c>
      <c r="M111" s="59">
        <f t="shared" ref="M111:M123" si="2">+I111-J111-L111</f>
        <v>16767127374</v>
      </c>
      <c r="N111" s="100">
        <v>0</v>
      </c>
      <c r="O111" s="60">
        <f t="shared" ref="O111:O122" si="3">M111+N111</f>
        <v>16767127374</v>
      </c>
    </row>
    <row r="112" spans="1:15" ht="15.75">
      <c r="A112" s="61">
        <v>114</v>
      </c>
      <c r="B112" s="62">
        <v>30</v>
      </c>
      <c r="C112" s="63">
        <v>36</v>
      </c>
      <c r="D112" s="64" t="s">
        <v>153</v>
      </c>
      <c r="E112" s="65"/>
      <c r="F112" s="65"/>
      <c r="G112" s="66">
        <v>2539153390</v>
      </c>
      <c r="H112" s="54">
        <v>0</v>
      </c>
      <c r="I112" s="67">
        <f t="shared" si="1"/>
        <v>2539153390</v>
      </c>
      <c r="J112" s="68">
        <v>0</v>
      </c>
      <c r="K112" s="69">
        <v>0</v>
      </c>
      <c r="L112" s="69">
        <v>0</v>
      </c>
      <c r="M112" s="70">
        <f t="shared" si="2"/>
        <v>2539153390</v>
      </c>
      <c r="N112" s="153">
        <v>0</v>
      </c>
      <c r="O112" s="71">
        <f t="shared" si="3"/>
        <v>2539153390</v>
      </c>
    </row>
    <row r="113" spans="1:15" ht="15.75">
      <c r="A113" s="61">
        <v>122</v>
      </c>
      <c r="B113" s="62">
        <v>30</v>
      </c>
      <c r="C113" s="63">
        <v>36</v>
      </c>
      <c r="D113" s="64" t="s">
        <v>154</v>
      </c>
      <c r="E113" s="65"/>
      <c r="F113" s="65"/>
      <c r="G113" s="53">
        <v>120000000</v>
      </c>
      <c r="H113" s="54">
        <v>0</v>
      </c>
      <c r="I113" s="67">
        <f t="shared" si="1"/>
        <v>120000000</v>
      </c>
      <c r="J113" s="68">
        <v>0</v>
      </c>
      <c r="K113" s="69">
        <v>0</v>
      </c>
      <c r="L113" s="69">
        <v>46013333</v>
      </c>
      <c r="M113" s="70">
        <f t="shared" si="2"/>
        <v>73986667</v>
      </c>
      <c r="N113" s="153">
        <v>0</v>
      </c>
      <c r="O113" s="71">
        <f t="shared" si="3"/>
        <v>73986667</v>
      </c>
    </row>
    <row r="114" spans="1:15" ht="15.75">
      <c r="A114" s="61">
        <v>123</v>
      </c>
      <c r="B114" s="62">
        <v>30</v>
      </c>
      <c r="C114" s="63">
        <v>36</v>
      </c>
      <c r="D114" s="64" t="s">
        <v>155</v>
      </c>
      <c r="E114" s="65"/>
      <c r="F114" s="65"/>
      <c r="G114" s="53">
        <v>2199392494</v>
      </c>
      <c r="H114" s="54">
        <v>0</v>
      </c>
      <c r="I114" s="67">
        <f t="shared" si="1"/>
        <v>2199392494</v>
      </c>
      <c r="J114" s="68">
        <v>0</v>
      </c>
      <c r="K114" s="69">
        <v>0</v>
      </c>
      <c r="L114" s="69">
        <v>346726965</v>
      </c>
      <c r="M114" s="70">
        <f t="shared" si="2"/>
        <v>1852665529</v>
      </c>
      <c r="N114" s="153">
        <v>0</v>
      </c>
      <c r="O114" s="71">
        <f t="shared" si="3"/>
        <v>1852665529</v>
      </c>
    </row>
    <row r="115" spans="1:15" ht="15.75">
      <c r="A115" s="61">
        <v>125</v>
      </c>
      <c r="B115" s="62">
        <v>30</v>
      </c>
      <c r="C115" s="63">
        <v>36</v>
      </c>
      <c r="D115" s="64" t="s">
        <v>156</v>
      </c>
      <c r="E115" s="65"/>
      <c r="F115" s="65"/>
      <c r="G115" s="53">
        <v>1170709332</v>
      </c>
      <c r="H115" s="54">
        <v>0</v>
      </c>
      <c r="I115" s="67">
        <f t="shared" si="1"/>
        <v>1170709332</v>
      </c>
      <c r="J115" s="68">
        <v>0</v>
      </c>
      <c r="K115" s="69">
        <v>0</v>
      </c>
      <c r="L115" s="69">
        <v>166845295</v>
      </c>
      <c r="M115" s="70">
        <f t="shared" si="2"/>
        <v>1003864037</v>
      </c>
      <c r="N115" s="153">
        <v>0</v>
      </c>
      <c r="O115" s="71">
        <f t="shared" si="3"/>
        <v>1003864037</v>
      </c>
    </row>
    <row r="116" spans="1:15" ht="15.75">
      <c r="A116" s="61">
        <v>131</v>
      </c>
      <c r="B116" s="62">
        <v>30</v>
      </c>
      <c r="C116" s="63">
        <v>36</v>
      </c>
      <c r="D116" s="64" t="s">
        <v>157</v>
      </c>
      <c r="E116" s="65"/>
      <c r="F116" s="65"/>
      <c r="G116" s="53">
        <v>480000000</v>
      </c>
      <c r="H116" s="54">
        <v>0</v>
      </c>
      <c r="I116" s="67">
        <f t="shared" si="1"/>
        <v>480000000</v>
      </c>
      <c r="J116" s="68">
        <v>0</v>
      </c>
      <c r="K116" s="69">
        <v>0</v>
      </c>
      <c r="L116" s="69">
        <v>0</v>
      </c>
      <c r="M116" s="70">
        <f t="shared" si="2"/>
        <v>480000000</v>
      </c>
      <c r="N116" s="153">
        <v>0</v>
      </c>
      <c r="O116" s="71">
        <f t="shared" si="3"/>
        <v>480000000</v>
      </c>
    </row>
    <row r="117" spans="1:15" ht="15.75">
      <c r="A117" s="61">
        <v>133</v>
      </c>
      <c r="B117" s="62">
        <v>30</v>
      </c>
      <c r="C117" s="63">
        <v>36</v>
      </c>
      <c r="D117" s="64" t="s">
        <v>158</v>
      </c>
      <c r="E117" s="65"/>
      <c r="F117" s="65"/>
      <c r="G117" s="53">
        <v>4217850000</v>
      </c>
      <c r="H117" s="54">
        <v>0</v>
      </c>
      <c r="I117" s="67">
        <f t="shared" si="1"/>
        <v>4217850000</v>
      </c>
      <c r="J117" s="68">
        <v>0</v>
      </c>
      <c r="K117" s="69">
        <v>0</v>
      </c>
      <c r="L117" s="69">
        <v>1875528975</v>
      </c>
      <c r="M117" s="70">
        <f t="shared" si="2"/>
        <v>2342321025</v>
      </c>
      <c r="N117" s="153">
        <v>0</v>
      </c>
      <c r="O117" s="71">
        <f t="shared" si="3"/>
        <v>2342321025</v>
      </c>
    </row>
    <row r="118" spans="1:15" ht="15.75">
      <c r="A118" s="61">
        <v>141</v>
      </c>
      <c r="B118" s="62">
        <v>30</v>
      </c>
      <c r="C118" s="63">
        <v>36</v>
      </c>
      <c r="D118" s="64" t="s">
        <v>159</v>
      </c>
      <c r="E118" s="65"/>
      <c r="F118" s="65"/>
      <c r="G118" s="53">
        <v>7264250000</v>
      </c>
      <c r="H118" s="54">
        <v>2250000000</v>
      </c>
      <c r="I118" s="67">
        <f>+G118-H118</f>
        <v>5014250000</v>
      </c>
      <c r="J118" s="68">
        <v>0</v>
      </c>
      <c r="K118" s="69">
        <v>0</v>
      </c>
      <c r="L118" s="69">
        <v>1794938059</v>
      </c>
      <c r="M118" s="70">
        <f t="shared" si="2"/>
        <v>3219311941</v>
      </c>
      <c r="N118" s="153">
        <v>0</v>
      </c>
      <c r="O118" s="71">
        <f t="shared" si="3"/>
        <v>3219311941</v>
      </c>
    </row>
    <row r="119" spans="1:15" ht="15.75">
      <c r="A119" s="61">
        <v>144</v>
      </c>
      <c r="B119" s="62">
        <v>30</v>
      </c>
      <c r="C119" s="63">
        <v>36</v>
      </c>
      <c r="D119" s="72" t="s">
        <v>160</v>
      </c>
      <c r="E119" s="73"/>
      <c r="F119" s="73"/>
      <c r="G119" s="74">
        <v>5435430000</v>
      </c>
      <c r="H119" s="54">
        <v>2250000000</v>
      </c>
      <c r="I119" s="67">
        <f t="shared" si="1"/>
        <v>7685430000</v>
      </c>
      <c r="J119" s="68">
        <v>0</v>
      </c>
      <c r="K119" s="69">
        <v>0</v>
      </c>
      <c r="L119" s="69">
        <v>2771323233</v>
      </c>
      <c r="M119" s="70">
        <f t="shared" si="2"/>
        <v>4914106767</v>
      </c>
      <c r="N119" s="153">
        <v>0</v>
      </c>
      <c r="O119" s="71">
        <f t="shared" si="3"/>
        <v>4914106767</v>
      </c>
    </row>
    <row r="120" spans="1:15" ht="15.75">
      <c r="A120" s="61">
        <v>145</v>
      </c>
      <c r="B120" s="62">
        <v>30</v>
      </c>
      <c r="C120" s="63">
        <v>36</v>
      </c>
      <c r="D120" s="72" t="s">
        <v>161</v>
      </c>
      <c r="E120" s="73"/>
      <c r="F120" s="73"/>
      <c r="G120" s="66">
        <v>8583960000</v>
      </c>
      <c r="H120" s="54">
        <v>0</v>
      </c>
      <c r="I120" s="67">
        <f t="shared" si="1"/>
        <v>8583960000</v>
      </c>
      <c r="J120" s="68">
        <v>0</v>
      </c>
      <c r="K120" s="69">
        <v>0</v>
      </c>
      <c r="L120" s="69">
        <v>3787946828</v>
      </c>
      <c r="M120" s="70">
        <f t="shared" si="2"/>
        <v>4796013172</v>
      </c>
      <c r="N120" s="153">
        <v>0</v>
      </c>
      <c r="O120" s="71">
        <f t="shared" si="3"/>
        <v>4796013172</v>
      </c>
    </row>
    <row r="121" spans="1:15" ht="15.75">
      <c r="A121" s="61">
        <v>148</v>
      </c>
      <c r="B121" s="62">
        <v>30</v>
      </c>
      <c r="C121" s="63">
        <v>1</v>
      </c>
      <c r="D121" s="72" t="s">
        <v>162</v>
      </c>
      <c r="E121" s="73"/>
      <c r="F121" s="73"/>
      <c r="G121" s="66">
        <v>828733000</v>
      </c>
      <c r="H121" s="54">
        <v>0</v>
      </c>
      <c r="I121" s="67">
        <f t="shared" si="1"/>
        <v>828733000</v>
      </c>
      <c r="J121" s="68">
        <v>0</v>
      </c>
      <c r="K121" s="69">
        <v>0</v>
      </c>
      <c r="L121" s="69">
        <v>0</v>
      </c>
      <c r="M121" s="70">
        <f t="shared" si="2"/>
        <v>828733000</v>
      </c>
      <c r="N121" s="153">
        <v>0</v>
      </c>
      <c r="O121" s="71">
        <f t="shared" si="3"/>
        <v>828733000</v>
      </c>
    </row>
    <row r="122" spans="1:15" ht="15.75">
      <c r="A122" s="61">
        <v>148</v>
      </c>
      <c r="B122" s="62">
        <v>30</v>
      </c>
      <c r="C122" s="63">
        <v>36</v>
      </c>
      <c r="D122" s="72" t="s">
        <v>162</v>
      </c>
      <c r="E122" s="73"/>
      <c r="F122" s="73"/>
      <c r="G122" s="66">
        <v>36638875000</v>
      </c>
      <c r="H122" s="54">
        <v>0</v>
      </c>
      <c r="I122" s="67">
        <f t="shared" si="1"/>
        <v>36638875000</v>
      </c>
      <c r="J122" s="68">
        <v>0</v>
      </c>
      <c r="K122" s="69">
        <v>0</v>
      </c>
      <c r="L122" s="69">
        <v>12676342383</v>
      </c>
      <c r="M122" s="70">
        <f t="shared" si="2"/>
        <v>23962532617</v>
      </c>
      <c r="N122" s="153">
        <v>0</v>
      </c>
      <c r="O122" s="71">
        <f t="shared" si="3"/>
        <v>23962532617</v>
      </c>
    </row>
    <row r="123" spans="1:15" ht="16.5" thickBot="1">
      <c r="A123" s="75">
        <v>199</v>
      </c>
      <c r="B123" s="76">
        <v>30</v>
      </c>
      <c r="C123" s="77">
        <v>36</v>
      </c>
      <c r="D123" s="78" t="s">
        <v>163</v>
      </c>
      <c r="E123" s="79"/>
      <c r="F123" s="79"/>
      <c r="G123" s="80">
        <v>1259048286</v>
      </c>
      <c r="H123" s="54">
        <v>0</v>
      </c>
      <c r="I123" s="81">
        <f t="shared" si="1"/>
        <v>1259048286</v>
      </c>
      <c r="J123" s="82">
        <v>0</v>
      </c>
      <c r="K123" s="83">
        <v>0</v>
      </c>
      <c r="L123" s="69">
        <v>36177976</v>
      </c>
      <c r="M123" s="84">
        <f t="shared" si="2"/>
        <v>1222870310</v>
      </c>
      <c r="N123" s="154">
        <v>0</v>
      </c>
      <c r="O123" s="85">
        <f>M123-N123</f>
        <v>1222870310</v>
      </c>
    </row>
    <row r="124" spans="1:15" ht="16.5" thickBot="1">
      <c r="A124" s="259">
        <v>200</v>
      </c>
      <c r="B124" s="260"/>
      <c r="C124" s="261"/>
      <c r="D124" s="148" t="s">
        <v>164</v>
      </c>
      <c r="E124" s="49"/>
      <c r="F124" s="49"/>
      <c r="G124" s="155">
        <f t="shared" ref="G124:O124" si="4">SUM(G125:G135)</f>
        <v>44747618456</v>
      </c>
      <c r="H124" s="156">
        <f t="shared" si="4"/>
        <v>5342000000</v>
      </c>
      <c r="I124" s="157">
        <f t="shared" si="4"/>
        <v>48017618456</v>
      </c>
      <c r="J124" s="158">
        <f>SUM(J125:J135)</f>
        <v>8988674667</v>
      </c>
      <c r="K124" s="159">
        <f t="shared" si="4"/>
        <v>14298507623</v>
      </c>
      <c r="L124" s="160">
        <f>SUM(L125:L135)</f>
        <v>12995149238</v>
      </c>
      <c r="M124" s="159">
        <f>SUM(M125:M135)</f>
        <v>11735286928</v>
      </c>
      <c r="N124" s="161">
        <f>SUM(N125:N135)</f>
        <v>0</v>
      </c>
      <c r="O124" s="159">
        <f t="shared" si="4"/>
        <v>11735286928</v>
      </c>
    </row>
    <row r="125" spans="1:15" ht="15.75">
      <c r="A125" s="50">
        <v>210</v>
      </c>
      <c r="B125" s="51">
        <v>30</v>
      </c>
      <c r="C125" s="52">
        <v>36</v>
      </c>
      <c r="D125" s="64" t="s">
        <v>165</v>
      </c>
      <c r="E125" s="65"/>
      <c r="F125" s="65"/>
      <c r="G125" s="53">
        <v>1555445376</v>
      </c>
      <c r="H125" s="86">
        <v>0</v>
      </c>
      <c r="I125" s="87">
        <f t="shared" ref="I125:I135" si="5">G125+H125</f>
        <v>1555445376</v>
      </c>
      <c r="J125" s="88">
        <v>0</v>
      </c>
      <c r="K125" s="89">
        <v>0</v>
      </c>
      <c r="L125" s="90">
        <v>753744771</v>
      </c>
      <c r="M125" s="91">
        <f>+I125-J125-L125</f>
        <v>801700605</v>
      </c>
      <c r="N125" s="162">
        <v>0</v>
      </c>
      <c r="O125" s="60">
        <f t="shared" ref="O125:O135" si="6">M125+N125</f>
        <v>801700605</v>
      </c>
    </row>
    <row r="126" spans="1:15" ht="15.75">
      <c r="A126" s="92">
        <v>220</v>
      </c>
      <c r="B126" s="93">
        <v>30</v>
      </c>
      <c r="C126" s="94">
        <v>36</v>
      </c>
      <c r="D126" s="95" t="s">
        <v>166</v>
      </c>
      <c r="E126" s="96"/>
      <c r="F126" s="97"/>
      <c r="G126" s="53">
        <v>600000000</v>
      </c>
      <c r="H126" s="54">
        <v>480000000</v>
      </c>
      <c r="I126" s="55">
        <f>+G126-H126</f>
        <v>120000000</v>
      </c>
      <c r="J126" s="56">
        <v>0</v>
      </c>
      <c r="K126" s="69">
        <v>106706200</v>
      </c>
      <c r="L126" s="98">
        <v>5880000</v>
      </c>
      <c r="M126" s="99">
        <f t="shared" ref="M126:M135" si="7">I126-J126-K126-L126</f>
        <v>7413800</v>
      </c>
      <c r="N126" s="100">
        <v>0</v>
      </c>
      <c r="O126" s="71">
        <f t="shared" si="6"/>
        <v>7413800</v>
      </c>
    </row>
    <row r="127" spans="1:15" ht="15.75">
      <c r="A127" s="61">
        <v>230</v>
      </c>
      <c r="B127" s="62">
        <v>30</v>
      </c>
      <c r="C127" s="63">
        <v>36</v>
      </c>
      <c r="D127" s="101" t="s">
        <v>167</v>
      </c>
      <c r="E127" s="102"/>
      <c r="F127" s="103"/>
      <c r="G127" s="66">
        <v>1140000000</v>
      </c>
      <c r="H127" s="54">
        <v>176000000</v>
      </c>
      <c r="I127" s="67">
        <f>+G127-H127</f>
        <v>964000000</v>
      </c>
      <c r="J127" s="56">
        <v>0</v>
      </c>
      <c r="K127" s="69">
        <v>311926394</v>
      </c>
      <c r="L127" s="98">
        <v>167292856</v>
      </c>
      <c r="M127" s="99">
        <f t="shared" si="7"/>
        <v>484780750</v>
      </c>
      <c r="N127" s="104">
        <v>0</v>
      </c>
      <c r="O127" s="71">
        <f t="shared" si="6"/>
        <v>484780750</v>
      </c>
    </row>
    <row r="128" spans="1:15" ht="15.75">
      <c r="A128" s="61">
        <v>240</v>
      </c>
      <c r="B128" s="62">
        <v>30</v>
      </c>
      <c r="C128" s="63">
        <v>36</v>
      </c>
      <c r="D128" s="101" t="s">
        <v>168</v>
      </c>
      <c r="E128" s="102"/>
      <c r="F128" s="103"/>
      <c r="G128" s="66">
        <v>11894249996</v>
      </c>
      <c r="H128" s="54">
        <v>140000000</v>
      </c>
      <c r="I128" s="67">
        <f>+G128-H128</f>
        <v>11754249996</v>
      </c>
      <c r="J128" s="56">
        <v>3546666667</v>
      </c>
      <c r="K128" s="69">
        <v>1533302490</v>
      </c>
      <c r="L128" s="98">
        <v>3820917434</v>
      </c>
      <c r="M128" s="99">
        <f t="shared" si="7"/>
        <v>2853363405</v>
      </c>
      <c r="N128" s="105">
        <v>0</v>
      </c>
      <c r="O128" s="71">
        <f t="shared" si="6"/>
        <v>2853363405</v>
      </c>
    </row>
    <row r="129" spans="1:15" ht="15.75">
      <c r="A129" s="61">
        <v>250</v>
      </c>
      <c r="B129" s="62">
        <v>30</v>
      </c>
      <c r="C129" s="63">
        <v>36</v>
      </c>
      <c r="D129" s="101" t="s">
        <v>169</v>
      </c>
      <c r="E129" s="102"/>
      <c r="F129" s="103"/>
      <c r="G129" s="66">
        <v>2268000000</v>
      </c>
      <c r="H129" s="54">
        <v>240000000</v>
      </c>
      <c r="I129" s="67">
        <f>+G129-H129</f>
        <v>2028000000</v>
      </c>
      <c r="J129" s="56">
        <v>184480000</v>
      </c>
      <c r="K129" s="69">
        <v>979172000</v>
      </c>
      <c r="L129" s="98">
        <v>829796000</v>
      </c>
      <c r="M129" s="99">
        <f t="shared" si="7"/>
        <v>34552000</v>
      </c>
      <c r="N129" s="104">
        <v>0</v>
      </c>
      <c r="O129" s="71">
        <f t="shared" si="6"/>
        <v>34552000</v>
      </c>
    </row>
    <row r="130" spans="1:15" ht="15.75">
      <c r="A130" s="61">
        <v>260</v>
      </c>
      <c r="B130" s="62">
        <v>30</v>
      </c>
      <c r="C130" s="63">
        <v>36</v>
      </c>
      <c r="D130" s="101" t="s">
        <v>170</v>
      </c>
      <c r="E130" s="102"/>
      <c r="F130" s="103"/>
      <c r="G130" s="66">
        <v>9124000000</v>
      </c>
      <c r="H130" s="54">
        <v>0</v>
      </c>
      <c r="I130" s="67">
        <f t="shared" si="5"/>
        <v>9124000000</v>
      </c>
      <c r="J130" s="56">
        <v>246100000</v>
      </c>
      <c r="K130" s="69">
        <v>1785898307</v>
      </c>
      <c r="L130" s="98">
        <v>151500000</v>
      </c>
      <c r="M130" s="99">
        <f t="shared" si="7"/>
        <v>6940501693</v>
      </c>
      <c r="N130" s="104">
        <v>0</v>
      </c>
      <c r="O130" s="71">
        <f t="shared" si="6"/>
        <v>6940501693</v>
      </c>
    </row>
    <row r="131" spans="1:15" ht="15.75">
      <c r="A131" s="61">
        <v>271</v>
      </c>
      <c r="B131" s="62">
        <v>30</v>
      </c>
      <c r="C131" s="63">
        <v>36</v>
      </c>
      <c r="D131" s="257" t="s">
        <v>171</v>
      </c>
      <c r="E131" s="258"/>
      <c r="F131" s="258"/>
      <c r="G131" s="66">
        <v>12000000000</v>
      </c>
      <c r="H131" s="54">
        <v>2670000000</v>
      </c>
      <c r="I131" s="67">
        <f t="shared" si="5"/>
        <v>14670000000</v>
      </c>
      <c r="J131" s="56">
        <v>0</v>
      </c>
      <c r="K131" s="69">
        <v>9396516984</v>
      </c>
      <c r="L131" s="98">
        <v>5266163016</v>
      </c>
      <c r="M131" s="99">
        <f t="shared" si="7"/>
        <v>7320000</v>
      </c>
      <c r="N131" s="105">
        <v>0</v>
      </c>
      <c r="O131" s="71">
        <f t="shared" si="6"/>
        <v>7320000</v>
      </c>
    </row>
    <row r="132" spans="1:15" ht="15.75">
      <c r="A132" s="61">
        <v>281</v>
      </c>
      <c r="B132" s="62">
        <v>30</v>
      </c>
      <c r="C132" s="63">
        <v>36</v>
      </c>
      <c r="D132" s="257" t="s">
        <v>172</v>
      </c>
      <c r="E132" s="258"/>
      <c r="F132" s="258"/>
      <c r="G132" s="66">
        <v>100000000</v>
      </c>
      <c r="H132" s="54">
        <v>163000000</v>
      </c>
      <c r="I132" s="67">
        <f t="shared" si="5"/>
        <v>263000000</v>
      </c>
      <c r="J132" s="56">
        <v>11428000</v>
      </c>
      <c r="K132" s="69">
        <v>0</v>
      </c>
      <c r="L132" s="98">
        <v>1140000</v>
      </c>
      <c r="M132" s="99">
        <f t="shared" si="7"/>
        <v>250432000</v>
      </c>
      <c r="N132" s="105">
        <v>0</v>
      </c>
      <c r="O132" s="71">
        <f t="shared" si="6"/>
        <v>250432000</v>
      </c>
    </row>
    <row r="133" spans="1:15" ht="15.75">
      <c r="A133" s="61">
        <v>282</v>
      </c>
      <c r="B133" s="62">
        <v>30</v>
      </c>
      <c r="C133" s="63">
        <v>36</v>
      </c>
      <c r="D133" s="257" t="s">
        <v>173</v>
      </c>
      <c r="E133" s="258"/>
      <c r="F133" s="258"/>
      <c r="G133" s="66">
        <v>5725923084</v>
      </c>
      <c r="H133" s="54">
        <v>1396000000</v>
      </c>
      <c r="I133" s="67">
        <f t="shared" si="5"/>
        <v>7121923084</v>
      </c>
      <c r="J133" s="56">
        <v>5000000000</v>
      </c>
      <c r="K133" s="69">
        <v>166325248</v>
      </c>
      <c r="L133" s="98">
        <v>1934499161</v>
      </c>
      <c r="M133" s="99">
        <f t="shared" si="7"/>
        <v>21098675</v>
      </c>
      <c r="N133" s="104">
        <v>0</v>
      </c>
      <c r="O133" s="71">
        <f t="shared" si="6"/>
        <v>21098675</v>
      </c>
    </row>
    <row r="134" spans="1:15" ht="15.75">
      <c r="A134" s="75">
        <v>284</v>
      </c>
      <c r="B134" s="76">
        <v>30</v>
      </c>
      <c r="C134" s="77">
        <v>36</v>
      </c>
      <c r="D134" s="257" t="s">
        <v>174</v>
      </c>
      <c r="E134" s="258"/>
      <c r="F134" s="258"/>
      <c r="G134" s="66">
        <v>100000000</v>
      </c>
      <c r="H134" s="54">
        <v>77000000</v>
      </c>
      <c r="I134" s="67">
        <f t="shared" si="5"/>
        <v>177000000</v>
      </c>
      <c r="J134" s="56">
        <v>0</v>
      </c>
      <c r="K134" s="69">
        <v>18660000</v>
      </c>
      <c r="L134" s="98">
        <v>3616000</v>
      </c>
      <c r="M134" s="99">
        <f t="shared" si="7"/>
        <v>154724000</v>
      </c>
      <c r="N134" s="106">
        <v>0</v>
      </c>
      <c r="O134" s="71">
        <f t="shared" si="6"/>
        <v>154724000</v>
      </c>
    </row>
    <row r="135" spans="1:15" ht="16.5" thickBot="1">
      <c r="A135" s="75">
        <v>290</v>
      </c>
      <c r="B135" s="76">
        <v>30</v>
      </c>
      <c r="C135" s="77">
        <v>36</v>
      </c>
      <c r="D135" s="107" t="s">
        <v>175</v>
      </c>
      <c r="E135" s="108"/>
      <c r="F135" s="109"/>
      <c r="G135" s="66">
        <v>240000000</v>
      </c>
      <c r="H135" s="54">
        <v>0</v>
      </c>
      <c r="I135" s="81">
        <f t="shared" si="5"/>
        <v>240000000</v>
      </c>
      <c r="J135" s="82">
        <v>0</v>
      </c>
      <c r="K135" s="83">
        <v>0</v>
      </c>
      <c r="L135" s="98">
        <v>60600000</v>
      </c>
      <c r="M135" s="99">
        <f t="shared" si="7"/>
        <v>179400000</v>
      </c>
      <c r="N135" s="106">
        <v>0</v>
      </c>
      <c r="O135" s="71">
        <f t="shared" si="6"/>
        <v>179400000</v>
      </c>
    </row>
    <row r="136" spans="1:15" ht="16.5" thickBot="1">
      <c r="A136" s="259">
        <v>300</v>
      </c>
      <c r="B136" s="260"/>
      <c r="C136" s="261"/>
      <c r="D136" s="148" t="s">
        <v>176</v>
      </c>
      <c r="E136" s="49"/>
      <c r="F136" s="49"/>
      <c r="G136" s="155">
        <f t="shared" ref="G136:O136" si="8">SUM(G137:G143)</f>
        <v>9207098500</v>
      </c>
      <c r="H136" s="156">
        <f t="shared" si="8"/>
        <v>3630000000</v>
      </c>
      <c r="I136" s="157">
        <f t="shared" si="8"/>
        <v>5577098500</v>
      </c>
      <c r="J136" s="158">
        <f>SUM(J137:J143)</f>
        <v>1376153452</v>
      </c>
      <c r="K136" s="159">
        <f t="shared" si="8"/>
        <v>1187877847</v>
      </c>
      <c r="L136" s="163">
        <f>SUM(L137:L143)</f>
        <v>462747855</v>
      </c>
      <c r="M136" s="159">
        <f>SUM(M137:M143)</f>
        <v>2550319346</v>
      </c>
      <c r="N136" s="161">
        <f t="shared" si="8"/>
        <v>0</v>
      </c>
      <c r="O136" s="159">
        <f t="shared" si="8"/>
        <v>2550319346</v>
      </c>
    </row>
    <row r="137" spans="1:15" ht="15.75">
      <c r="A137" s="50">
        <v>310</v>
      </c>
      <c r="B137" s="51">
        <v>30</v>
      </c>
      <c r="C137" s="52">
        <v>36</v>
      </c>
      <c r="D137" s="110" t="s">
        <v>177</v>
      </c>
      <c r="E137" s="111"/>
      <c r="F137" s="112"/>
      <c r="G137" s="113">
        <v>396880000</v>
      </c>
      <c r="H137" s="54">
        <v>200000000</v>
      </c>
      <c r="I137" s="87">
        <f>+G137-H137</f>
        <v>196880000</v>
      </c>
      <c r="J137" s="56">
        <v>0</v>
      </c>
      <c r="K137" s="69">
        <v>0</v>
      </c>
      <c r="L137" s="90">
        <v>0</v>
      </c>
      <c r="M137" s="91">
        <f t="shared" ref="M137:M143" si="9">+I137-J137-L137-K137</f>
        <v>196880000</v>
      </c>
      <c r="N137" s="114">
        <v>0</v>
      </c>
      <c r="O137" s="60">
        <f t="shared" ref="O137:O143" si="10">M137+N137</f>
        <v>196880000</v>
      </c>
    </row>
    <row r="138" spans="1:15" ht="15.75">
      <c r="A138" s="61">
        <v>320</v>
      </c>
      <c r="B138" s="62">
        <v>30</v>
      </c>
      <c r="C138" s="63">
        <v>36</v>
      </c>
      <c r="D138" s="101" t="s">
        <v>178</v>
      </c>
      <c r="E138" s="102"/>
      <c r="F138" s="103"/>
      <c r="G138" s="66">
        <v>1353914500</v>
      </c>
      <c r="H138" s="54">
        <v>1070000000</v>
      </c>
      <c r="I138" s="67">
        <f>+G138-H138</f>
        <v>283914500</v>
      </c>
      <c r="J138" s="56">
        <v>0</v>
      </c>
      <c r="K138" s="69">
        <v>79733124</v>
      </c>
      <c r="L138" s="98">
        <v>0</v>
      </c>
      <c r="M138" s="59">
        <f t="shared" si="9"/>
        <v>204181376</v>
      </c>
      <c r="N138" s="104">
        <v>0</v>
      </c>
      <c r="O138" s="71">
        <f t="shared" si="10"/>
        <v>204181376</v>
      </c>
    </row>
    <row r="139" spans="1:15" ht="15.75">
      <c r="A139" s="61">
        <v>330</v>
      </c>
      <c r="B139" s="62">
        <v>30</v>
      </c>
      <c r="C139" s="63">
        <v>36</v>
      </c>
      <c r="D139" s="101" t="s">
        <v>179</v>
      </c>
      <c r="E139" s="102"/>
      <c r="F139" s="103"/>
      <c r="G139" s="66">
        <v>646350000</v>
      </c>
      <c r="H139" s="54">
        <v>350000000</v>
      </c>
      <c r="I139" s="67">
        <f>+G139-H139</f>
        <v>296350000</v>
      </c>
      <c r="J139" s="56">
        <v>0</v>
      </c>
      <c r="K139" s="69">
        <v>513000</v>
      </c>
      <c r="L139" s="98">
        <v>80601000</v>
      </c>
      <c r="M139" s="59">
        <f t="shared" si="9"/>
        <v>215236000</v>
      </c>
      <c r="N139" s="105">
        <v>0</v>
      </c>
      <c r="O139" s="71">
        <f t="shared" si="10"/>
        <v>215236000</v>
      </c>
    </row>
    <row r="140" spans="1:15" ht="15.75">
      <c r="A140" s="61">
        <v>340</v>
      </c>
      <c r="B140" s="62">
        <v>30</v>
      </c>
      <c r="C140" s="63">
        <v>36</v>
      </c>
      <c r="D140" s="101" t="s">
        <v>180</v>
      </c>
      <c r="E140" s="102"/>
      <c r="F140" s="103"/>
      <c r="G140" s="66">
        <v>1813354000</v>
      </c>
      <c r="H140" s="54">
        <v>0</v>
      </c>
      <c r="I140" s="67">
        <f t="shared" ref="I140:I141" si="11">G140+H140</f>
        <v>1813354000</v>
      </c>
      <c r="J140" s="56">
        <v>843000000</v>
      </c>
      <c r="K140" s="69">
        <v>107276160</v>
      </c>
      <c r="L140" s="98">
        <v>382146855</v>
      </c>
      <c r="M140" s="59">
        <f t="shared" si="9"/>
        <v>480930985</v>
      </c>
      <c r="N140" s="105">
        <v>0</v>
      </c>
      <c r="O140" s="71">
        <f t="shared" si="10"/>
        <v>480930985</v>
      </c>
    </row>
    <row r="141" spans="1:15" ht="15.75">
      <c r="A141" s="61">
        <v>350</v>
      </c>
      <c r="B141" s="62">
        <v>30</v>
      </c>
      <c r="C141" s="63">
        <v>36</v>
      </c>
      <c r="D141" s="101" t="s">
        <v>181</v>
      </c>
      <c r="E141" s="102"/>
      <c r="F141" s="103"/>
      <c r="G141" s="66">
        <v>698400000</v>
      </c>
      <c r="H141" s="54">
        <v>0</v>
      </c>
      <c r="I141" s="67">
        <f t="shared" si="11"/>
        <v>698400000</v>
      </c>
      <c r="J141" s="56">
        <v>55000000</v>
      </c>
      <c r="K141" s="69">
        <v>50241500</v>
      </c>
      <c r="L141" s="98">
        <v>0</v>
      </c>
      <c r="M141" s="59">
        <f t="shared" si="9"/>
        <v>593158500</v>
      </c>
      <c r="N141" s="105">
        <v>0</v>
      </c>
      <c r="O141" s="71">
        <f t="shared" si="10"/>
        <v>593158500</v>
      </c>
    </row>
    <row r="142" spans="1:15" ht="15.75">
      <c r="A142" s="61">
        <v>360</v>
      </c>
      <c r="B142" s="62">
        <v>30</v>
      </c>
      <c r="C142" s="63">
        <v>36</v>
      </c>
      <c r="D142" s="101" t="s">
        <v>182</v>
      </c>
      <c r="E142" s="102"/>
      <c r="F142" s="103"/>
      <c r="G142" s="66">
        <v>2147800000</v>
      </c>
      <c r="H142" s="54">
        <v>440000000</v>
      </c>
      <c r="I142" s="67">
        <f>+G142-H142</f>
        <v>1707800000</v>
      </c>
      <c r="J142" s="56">
        <v>0</v>
      </c>
      <c r="K142" s="69">
        <v>850000000</v>
      </c>
      <c r="L142" s="98">
        <v>0</v>
      </c>
      <c r="M142" s="59">
        <f t="shared" si="9"/>
        <v>857800000</v>
      </c>
      <c r="N142" s="105">
        <v>0</v>
      </c>
      <c r="O142" s="71">
        <f t="shared" si="10"/>
        <v>857800000</v>
      </c>
    </row>
    <row r="143" spans="1:15" ht="16.5" thickBot="1">
      <c r="A143" s="75">
        <v>390</v>
      </c>
      <c r="B143" s="76">
        <v>30</v>
      </c>
      <c r="C143" s="77">
        <v>36</v>
      </c>
      <c r="D143" s="107" t="s">
        <v>183</v>
      </c>
      <c r="E143" s="108"/>
      <c r="F143" s="109"/>
      <c r="G143" s="66">
        <v>2150400000</v>
      </c>
      <c r="H143" s="54">
        <v>1570000000</v>
      </c>
      <c r="I143" s="81">
        <f>+G143-H143</f>
        <v>580400000</v>
      </c>
      <c r="J143" s="56">
        <v>478153452</v>
      </c>
      <c r="K143" s="69">
        <v>100114063</v>
      </c>
      <c r="L143" s="98">
        <v>0</v>
      </c>
      <c r="M143" s="115">
        <f t="shared" si="9"/>
        <v>2132485</v>
      </c>
      <c r="N143" s="116">
        <v>0</v>
      </c>
      <c r="O143" s="71">
        <f t="shared" si="10"/>
        <v>2132485</v>
      </c>
    </row>
    <row r="144" spans="1:15" ht="16.5" thickBot="1">
      <c r="A144" s="259">
        <v>500</v>
      </c>
      <c r="B144" s="260"/>
      <c r="C144" s="261"/>
      <c r="D144" s="148" t="s">
        <v>184</v>
      </c>
      <c r="E144" s="117"/>
      <c r="F144" s="118"/>
      <c r="G144" s="155">
        <f t="shared" ref="G144:O144" si="12">SUM(G145:G149)</f>
        <v>17825000000</v>
      </c>
      <c r="H144" s="156">
        <f t="shared" si="12"/>
        <v>7800000000</v>
      </c>
      <c r="I144" s="157">
        <f t="shared" si="12"/>
        <v>17825000000</v>
      </c>
      <c r="J144" s="158">
        <f t="shared" si="12"/>
        <v>0</v>
      </c>
      <c r="K144" s="159">
        <f>SUM(K145:K149)</f>
        <v>6009567156</v>
      </c>
      <c r="L144" s="159">
        <f>SUM(L145:L149)</f>
        <v>7003107314</v>
      </c>
      <c r="M144" s="159">
        <f t="shared" si="12"/>
        <v>4812325530</v>
      </c>
      <c r="N144" s="164">
        <f t="shared" si="12"/>
        <v>0</v>
      </c>
      <c r="O144" s="164">
        <f t="shared" si="12"/>
        <v>4812325530</v>
      </c>
    </row>
    <row r="145" spans="1:15" ht="15.75">
      <c r="A145" s="50">
        <v>520</v>
      </c>
      <c r="B145" s="51">
        <v>30</v>
      </c>
      <c r="C145" s="52">
        <v>36</v>
      </c>
      <c r="D145" s="110" t="s">
        <v>185</v>
      </c>
      <c r="E145" s="111"/>
      <c r="F145" s="112"/>
      <c r="G145" s="113">
        <v>7500000000</v>
      </c>
      <c r="H145" s="54">
        <v>3150000000</v>
      </c>
      <c r="I145" s="87">
        <f>+G145-H145</f>
        <v>4350000000</v>
      </c>
      <c r="J145" s="56">
        <v>0</v>
      </c>
      <c r="K145" s="69">
        <v>1806288011</v>
      </c>
      <c r="L145" s="98">
        <v>408491639</v>
      </c>
      <c r="M145" s="91">
        <f>+I145-J145-L145-K145</f>
        <v>2135220350</v>
      </c>
      <c r="N145" s="114">
        <v>0</v>
      </c>
      <c r="O145" s="60">
        <f>M145+N145</f>
        <v>2135220350</v>
      </c>
    </row>
    <row r="146" spans="1:15" ht="15.75">
      <c r="A146" s="61">
        <v>530</v>
      </c>
      <c r="B146" s="62">
        <v>30</v>
      </c>
      <c r="C146" s="63">
        <v>36</v>
      </c>
      <c r="D146" s="101" t="s">
        <v>186</v>
      </c>
      <c r="E146" s="102"/>
      <c r="F146" s="103"/>
      <c r="G146" s="66">
        <v>6880000000</v>
      </c>
      <c r="H146" s="54">
        <v>3900000000</v>
      </c>
      <c r="I146" s="67">
        <f>G146+H146</f>
        <v>10780000000</v>
      </c>
      <c r="J146" s="56">
        <v>0</v>
      </c>
      <c r="K146" s="69">
        <v>3130231500</v>
      </c>
      <c r="L146" s="98">
        <v>6249300000</v>
      </c>
      <c r="M146" s="59">
        <f>+I146-J146-L146-K146</f>
        <v>1400468500</v>
      </c>
      <c r="N146" s="105">
        <v>0</v>
      </c>
      <c r="O146" s="60">
        <f>M146+N146</f>
        <v>1400468500</v>
      </c>
    </row>
    <row r="147" spans="1:15" ht="15.75">
      <c r="A147" s="61">
        <v>540</v>
      </c>
      <c r="B147" s="62">
        <v>30</v>
      </c>
      <c r="C147" s="63">
        <v>36</v>
      </c>
      <c r="D147" s="101" t="s">
        <v>187</v>
      </c>
      <c r="E147" s="102"/>
      <c r="F147" s="103"/>
      <c r="G147" s="66">
        <v>1925000000</v>
      </c>
      <c r="H147" s="54">
        <v>200000000</v>
      </c>
      <c r="I147" s="119">
        <f>+G147-H147</f>
        <v>1725000000</v>
      </c>
      <c r="J147" s="56">
        <v>0</v>
      </c>
      <c r="K147" s="69">
        <v>1073047645</v>
      </c>
      <c r="L147" s="98">
        <v>345315675</v>
      </c>
      <c r="M147" s="59">
        <f>+I147-J147-L147-K147</f>
        <v>306636680</v>
      </c>
      <c r="N147" s="105">
        <v>0</v>
      </c>
      <c r="O147" s="60">
        <f>M147+N147</f>
        <v>306636680</v>
      </c>
    </row>
    <row r="148" spans="1:15" ht="15.75">
      <c r="A148" s="61">
        <v>570</v>
      </c>
      <c r="B148" s="62">
        <v>30</v>
      </c>
      <c r="C148" s="63">
        <v>36</v>
      </c>
      <c r="D148" s="101" t="s">
        <v>188</v>
      </c>
      <c r="E148" s="102"/>
      <c r="F148" s="103"/>
      <c r="G148" s="66">
        <v>1220000000</v>
      </c>
      <c r="H148" s="54">
        <v>550000000</v>
      </c>
      <c r="I148" s="119">
        <f>+G148-H148</f>
        <v>670000000</v>
      </c>
      <c r="J148" s="56">
        <v>0</v>
      </c>
      <c r="K148" s="57">
        <v>0</v>
      </c>
      <c r="L148" s="98">
        <v>0</v>
      </c>
      <c r="M148" s="59">
        <f>+I148-J148-L148-K148</f>
        <v>670000000</v>
      </c>
      <c r="N148" s="105">
        <v>0</v>
      </c>
      <c r="O148" s="60">
        <f>M148+N148</f>
        <v>670000000</v>
      </c>
    </row>
    <row r="149" spans="1:15" ht="16.5" thickBot="1">
      <c r="A149" s="75">
        <v>580</v>
      </c>
      <c r="B149" s="76">
        <v>30</v>
      </c>
      <c r="C149" s="77">
        <v>36</v>
      </c>
      <c r="D149" s="107" t="s">
        <v>189</v>
      </c>
      <c r="E149" s="108"/>
      <c r="F149" s="109"/>
      <c r="G149" s="66">
        <v>300000000</v>
      </c>
      <c r="H149" s="54">
        <v>0</v>
      </c>
      <c r="I149" s="81">
        <f>G149+H149</f>
        <v>300000000</v>
      </c>
      <c r="J149" s="82">
        <v>0</v>
      </c>
      <c r="K149" s="83">
        <v>0</v>
      </c>
      <c r="L149" s="120">
        <v>0</v>
      </c>
      <c r="M149" s="115">
        <f>+I149-J149-L149-K149</f>
        <v>300000000</v>
      </c>
      <c r="N149" s="116">
        <v>0</v>
      </c>
      <c r="O149" s="60">
        <f>M149+N149</f>
        <v>300000000</v>
      </c>
    </row>
    <row r="150" spans="1:15" ht="16.5" thickBot="1">
      <c r="A150" s="259">
        <v>800</v>
      </c>
      <c r="B150" s="260"/>
      <c r="C150" s="261"/>
      <c r="D150" s="148" t="s">
        <v>190</v>
      </c>
      <c r="E150" s="49"/>
      <c r="F150" s="49"/>
      <c r="G150" s="155">
        <f t="shared" ref="G150:O150" si="13">SUM(G151:G153)</f>
        <v>550000000</v>
      </c>
      <c r="H150" s="156">
        <f t="shared" si="13"/>
        <v>1530000000</v>
      </c>
      <c r="I150" s="157">
        <f t="shared" si="13"/>
        <v>2080000000</v>
      </c>
      <c r="J150" s="158">
        <f t="shared" si="13"/>
        <v>0</v>
      </c>
      <c r="K150" s="159">
        <f t="shared" si="13"/>
        <v>0</v>
      </c>
      <c r="L150" s="165">
        <f t="shared" si="13"/>
        <v>1122830000</v>
      </c>
      <c r="M150" s="159">
        <f t="shared" si="13"/>
        <v>957170000</v>
      </c>
      <c r="N150" s="164">
        <f t="shared" si="13"/>
        <v>0</v>
      </c>
      <c r="O150" s="164">
        <f t="shared" si="13"/>
        <v>957170000</v>
      </c>
    </row>
    <row r="151" spans="1:15" ht="15.75">
      <c r="A151" s="50">
        <v>841</v>
      </c>
      <c r="B151" s="51">
        <v>30</v>
      </c>
      <c r="C151" s="52">
        <v>36</v>
      </c>
      <c r="D151" s="262" t="s">
        <v>191</v>
      </c>
      <c r="E151" s="263"/>
      <c r="F151" s="263"/>
      <c r="G151" s="121">
        <v>50000000</v>
      </c>
      <c r="H151" s="54">
        <v>0</v>
      </c>
      <c r="I151" s="87">
        <f>G151+H151</f>
        <v>50000000</v>
      </c>
      <c r="J151" s="88">
        <v>0</v>
      </c>
      <c r="K151" s="89">
        <v>0</v>
      </c>
      <c r="L151" s="98">
        <v>0</v>
      </c>
      <c r="M151" s="59">
        <f>+I151-J151-L151-K151</f>
        <v>50000000</v>
      </c>
      <c r="N151" s="114">
        <v>0</v>
      </c>
      <c r="O151" s="60">
        <f>M151+N151</f>
        <v>50000000</v>
      </c>
    </row>
    <row r="152" spans="1:15" ht="15.75">
      <c r="A152" s="50">
        <v>842</v>
      </c>
      <c r="B152" s="51">
        <v>30</v>
      </c>
      <c r="C152" s="52">
        <v>36</v>
      </c>
      <c r="D152" s="262" t="s">
        <v>192</v>
      </c>
      <c r="E152" s="263"/>
      <c r="F152" s="263"/>
      <c r="G152" s="121">
        <v>0</v>
      </c>
      <c r="H152" s="54">
        <v>1530000000</v>
      </c>
      <c r="I152" s="87">
        <f>+G152+H152</f>
        <v>1530000000</v>
      </c>
      <c r="J152" s="88">
        <v>0</v>
      </c>
      <c r="K152" s="89">
        <v>0</v>
      </c>
      <c r="L152" s="98">
        <v>1122830000</v>
      </c>
      <c r="M152" s="59">
        <f>+I152-J152-L152-K152</f>
        <v>407170000</v>
      </c>
      <c r="N152" s="114">
        <v>0</v>
      </c>
      <c r="O152" s="60">
        <f>M152+N152</f>
        <v>407170000</v>
      </c>
    </row>
    <row r="153" spans="1:15" ht="16.5" thickBot="1">
      <c r="A153" s="61">
        <v>851</v>
      </c>
      <c r="B153" s="62">
        <v>30</v>
      </c>
      <c r="C153" s="63">
        <v>36</v>
      </c>
      <c r="D153" s="101" t="s">
        <v>193</v>
      </c>
      <c r="E153" s="102"/>
      <c r="F153" s="103"/>
      <c r="G153" s="121">
        <v>500000000</v>
      </c>
      <c r="H153" s="54">
        <v>0</v>
      </c>
      <c r="I153" s="67">
        <f>G153+H153</f>
        <v>500000000</v>
      </c>
      <c r="J153" s="68">
        <v>0</v>
      </c>
      <c r="K153" s="69">
        <v>0</v>
      </c>
      <c r="L153" s="98">
        <v>0</v>
      </c>
      <c r="M153" s="59">
        <f>+I153-J153-L153-K153</f>
        <v>500000000</v>
      </c>
      <c r="N153" s="105">
        <v>0</v>
      </c>
      <c r="O153" s="60">
        <f>M153+N153</f>
        <v>500000000</v>
      </c>
    </row>
    <row r="154" spans="1:15" ht="16.5" thickBot="1">
      <c r="A154" s="259">
        <v>900</v>
      </c>
      <c r="B154" s="260"/>
      <c r="C154" s="261"/>
      <c r="D154" s="166" t="s">
        <v>194</v>
      </c>
      <c r="E154" s="117"/>
      <c r="F154" s="118"/>
      <c r="G154" s="149">
        <f t="shared" ref="G154:O154" si="14">G155</f>
        <v>250000000</v>
      </c>
      <c r="H154" s="136">
        <f t="shared" si="14"/>
        <v>0</v>
      </c>
      <c r="I154" s="150">
        <f t="shared" si="14"/>
        <v>250000000</v>
      </c>
      <c r="J154" s="151">
        <f t="shared" si="14"/>
        <v>0</v>
      </c>
      <c r="K154" s="137">
        <f t="shared" si="14"/>
        <v>0</v>
      </c>
      <c r="L154" s="137">
        <f t="shared" si="14"/>
        <v>18534550</v>
      </c>
      <c r="M154" s="137">
        <f t="shared" si="14"/>
        <v>231465450</v>
      </c>
      <c r="N154" s="152">
        <f t="shared" si="14"/>
        <v>0</v>
      </c>
      <c r="O154" s="152">
        <f t="shared" si="14"/>
        <v>231465450</v>
      </c>
    </row>
    <row r="155" spans="1:15" ht="16.5" thickBot="1">
      <c r="A155" s="122">
        <v>910</v>
      </c>
      <c r="B155" s="123">
        <v>30</v>
      </c>
      <c r="C155" s="124">
        <v>36</v>
      </c>
      <c r="D155" s="125" t="s">
        <v>195</v>
      </c>
      <c r="E155" s="126"/>
      <c r="F155" s="127"/>
      <c r="G155" s="128">
        <v>250000000</v>
      </c>
      <c r="H155" s="129">
        <v>0</v>
      </c>
      <c r="I155" s="130">
        <f>G155+H155</f>
        <v>250000000</v>
      </c>
      <c r="J155" s="131">
        <v>0</v>
      </c>
      <c r="K155" s="132">
        <v>0</v>
      </c>
      <c r="L155" s="133">
        <v>18534550</v>
      </c>
      <c r="M155" s="115">
        <f>+I155-J155-L155-K155</f>
        <v>231465450</v>
      </c>
      <c r="N155" s="134">
        <v>0</v>
      </c>
      <c r="O155" s="60">
        <f>M155-N155</f>
        <v>231465450</v>
      </c>
    </row>
    <row r="156" spans="1:15" ht="15.75" thickBot="1">
      <c r="A156" s="279" t="s">
        <v>196</v>
      </c>
      <c r="B156" s="280"/>
      <c r="C156" s="280"/>
      <c r="D156" s="280"/>
      <c r="E156" s="280"/>
      <c r="F156" s="280"/>
      <c r="G156" s="135">
        <f t="shared" ref="G156:O156" si="15">G110+G124+G136+G144+G150+G154</f>
        <v>173786959138</v>
      </c>
      <c r="H156" s="135">
        <f t="shared" si="15"/>
        <v>22802000000</v>
      </c>
      <c r="I156" s="135">
        <f t="shared" si="15"/>
        <v>174956959138</v>
      </c>
      <c r="J156" s="135">
        <f t="shared" si="15"/>
        <v>10364828119</v>
      </c>
      <c r="K156" s="135">
        <f t="shared" si="15"/>
        <v>21495952626</v>
      </c>
      <c r="L156" s="135">
        <f t="shared" si="15"/>
        <v>58806925310</v>
      </c>
      <c r="M156" s="136">
        <f t="shared" si="15"/>
        <v>84289253083</v>
      </c>
      <c r="N156" s="137">
        <f t="shared" si="15"/>
        <v>0</v>
      </c>
      <c r="O156" s="136">
        <f t="shared" si="15"/>
        <v>84289253083</v>
      </c>
    </row>
    <row r="157" spans="1:15" ht="16.5" thickTop="1" thickBot="1">
      <c r="A157" s="167"/>
      <c r="B157" s="167"/>
      <c r="C157" s="167"/>
      <c r="D157" s="167"/>
      <c r="E157" s="167"/>
      <c r="F157" s="167"/>
      <c r="G157" s="138"/>
      <c r="H157" s="167"/>
      <c r="I157" s="168"/>
      <c r="J157" s="253">
        <f>J156+K156</f>
        <v>31860780745</v>
      </c>
      <c r="K157" s="254"/>
      <c r="L157" s="139">
        <f>I156-L156-J157</f>
        <v>84289253083</v>
      </c>
      <c r="M157" s="140">
        <f>M156+J156+K156+L156</f>
        <v>174956959138</v>
      </c>
      <c r="N157" s="141"/>
      <c r="O157" s="168"/>
    </row>
    <row r="158" spans="1:15" ht="408.75" customHeight="1"/>
    <row r="159" spans="1:15" ht="15" customHeight="1">
      <c r="A159" s="10" t="s">
        <v>53</v>
      </c>
    </row>
    <row r="160" spans="1:15" ht="30">
      <c r="A160" s="9" t="s">
        <v>3</v>
      </c>
      <c r="B160" s="9" t="s">
        <v>54</v>
      </c>
      <c r="C160" s="9" t="s">
        <v>55</v>
      </c>
      <c r="D160" s="9" t="s">
        <v>56</v>
      </c>
      <c r="E160" s="17" t="s">
        <v>57</v>
      </c>
    </row>
    <row r="161" spans="1:5" ht="180" customHeight="1">
      <c r="A161" s="9">
        <v>1</v>
      </c>
      <c r="B161" s="9" t="s">
        <v>291</v>
      </c>
      <c r="C161" s="9" t="s">
        <v>294</v>
      </c>
      <c r="D161" s="9" t="s">
        <v>292</v>
      </c>
      <c r="E161" s="193" t="s">
        <v>293</v>
      </c>
    </row>
    <row r="162" spans="1:5">
      <c r="A162" s="14"/>
      <c r="B162" s="14"/>
      <c r="C162" s="14"/>
      <c r="D162" s="15"/>
    </row>
    <row r="163" spans="1:5">
      <c r="A163" s="2" t="s">
        <v>58</v>
      </c>
    </row>
    <row r="164" spans="1:5">
      <c r="A164" s="10" t="s">
        <v>59</v>
      </c>
    </row>
    <row r="165" spans="1:5" ht="45">
      <c r="A165" s="9" t="s">
        <v>35</v>
      </c>
      <c r="B165" s="9" t="s">
        <v>60</v>
      </c>
      <c r="C165" s="9" t="s">
        <v>36</v>
      </c>
      <c r="D165" s="9" t="s">
        <v>61</v>
      </c>
      <c r="E165" s="9" t="s">
        <v>62</v>
      </c>
    </row>
    <row r="166" spans="1:5" ht="60">
      <c r="A166" s="9">
        <v>1</v>
      </c>
      <c r="B166" s="33" t="s">
        <v>119</v>
      </c>
      <c r="C166" s="9" t="s">
        <v>132</v>
      </c>
      <c r="D166" s="9" t="s">
        <v>99</v>
      </c>
      <c r="E166" s="34" t="s">
        <v>120</v>
      </c>
    </row>
    <row r="167" spans="1:5" ht="30">
      <c r="A167" s="9">
        <v>2</v>
      </c>
      <c r="B167" s="36" t="s">
        <v>123</v>
      </c>
      <c r="C167" s="9"/>
      <c r="D167" s="9" t="s">
        <v>99</v>
      </c>
      <c r="E167" s="34" t="s">
        <v>125</v>
      </c>
    </row>
    <row r="169" spans="1:5">
      <c r="A169" s="10" t="s">
        <v>63</v>
      </c>
    </row>
    <row r="170" spans="1:5" ht="30">
      <c r="A170" s="9" t="s">
        <v>64</v>
      </c>
      <c r="B170" s="9" t="s">
        <v>65</v>
      </c>
      <c r="C170" s="9" t="s">
        <v>66</v>
      </c>
      <c r="D170" s="9" t="s">
        <v>57</v>
      </c>
      <c r="E170" s="17" t="s">
        <v>67</v>
      </c>
    </row>
    <row r="171" spans="1:5" ht="75">
      <c r="A171" s="9" t="s">
        <v>127</v>
      </c>
      <c r="B171" s="9" t="s">
        <v>126</v>
      </c>
      <c r="C171" s="9" t="s">
        <v>128</v>
      </c>
      <c r="D171" s="9" t="s">
        <v>129</v>
      </c>
      <c r="E171" s="32" t="s">
        <v>115</v>
      </c>
    </row>
    <row r="172" spans="1:5">
      <c r="A172" s="15"/>
      <c r="B172" s="15"/>
      <c r="C172" s="15"/>
      <c r="D172" s="15"/>
    </row>
    <row r="173" spans="1:5">
      <c r="A173" s="10" t="s">
        <v>68</v>
      </c>
    </row>
    <row r="174" spans="1:5">
      <c r="A174" s="9" t="s">
        <v>69</v>
      </c>
      <c r="B174" s="9" t="s">
        <v>70</v>
      </c>
      <c r="C174" s="9" t="s">
        <v>71</v>
      </c>
      <c r="D174" s="9" t="s">
        <v>57</v>
      </c>
    </row>
    <row r="175" spans="1:5">
      <c r="A175" s="9">
        <v>9521</v>
      </c>
      <c r="B175" s="35">
        <v>43984</v>
      </c>
      <c r="C175" s="9" t="s">
        <v>122</v>
      </c>
      <c r="D175" s="31" t="s">
        <v>121</v>
      </c>
    </row>
    <row r="176" spans="1:5">
      <c r="A176" s="277" t="s">
        <v>72</v>
      </c>
      <c r="B176" s="277"/>
      <c r="C176" s="31" t="s">
        <v>124</v>
      </c>
    </row>
    <row r="178" spans="1:4">
      <c r="A178" s="3" t="s">
        <v>73</v>
      </c>
    </row>
    <row r="180" spans="1:4">
      <c r="A180" s="3" t="s">
        <v>74</v>
      </c>
    </row>
    <row r="181" spans="1:4">
      <c r="A181" s="281" t="s">
        <v>75</v>
      </c>
      <c r="B181" s="282"/>
      <c r="C181" s="283"/>
    </row>
    <row r="182" spans="1:4" ht="64.5" customHeight="1">
      <c r="A182" s="197" t="s">
        <v>76</v>
      </c>
      <c r="B182" s="198" t="s">
        <v>36</v>
      </c>
      <c r="C182" s="199" t="s">
        <v>77</v>
      </c>
    </row>
    <row r="183" spans="1:4" ht="45">
      <c r="A183" s="200" t="s">
        <v>298</v>
      </c>
      <c r="B183" s="203" t="s">
        <v>299</v>
      </c>
      <c r="C183" s="203" t="s">
        <v>300</v>
      </c>
      <c r="D183" s="201"/>
    </row>
    <row r="184" spans="1:4" ht="30">
      <c r="A184" s="200" t="s">
        <v>301</v>
      </c>
      <c r="B184" s="203" t="s">
        <v>302</v>
      </c>
      <c r="C184" s="203" t="s">
        <v>303</v>
      </c>
      <c r="D184" s="201"/>
    </row>
    <row r="185" spans="1:4" ht="30">
      <c r="A185" s="200" t="s">
        <v>304</v>
      </c>
      <c r="B185" s="203" t="s">
        <v>305</v>
      </c>
      <c r="C185" s="203" t="s">
        <v>306</v>
      </c>
      <c r="D185" s="201"/>
    </row>
    <row r="186" spans="1:4">
      <c r="A186" s="281" t="s">
        <v>78</v>
      </c>
      <c r="B186" s="282"/>
      <c r="C186" s="283"/>
      <c r="D186" s="201"/>
    </row>
    <row r="187" spans="1:4" ht="30">
      <c r="A187" s="204" t="s">
        <v>76</v>
      </c>
      <c r="B187" s="170" t="s">
        <v>36</v>
      </c>
      <c r="C187" s="202" t="s">
        <v>77</v>
      </c>
      <c r="D187" s="201"/>
    </row>
    <row r="188" spans="1:4" ht="60">
      <c r="A188" s="200" t="s">
        <v>298</v>
      </c>
      <c r="B188" s="203" t="s">
        <v>307</v>
      </c>
      <c r="C188" s="203" t="s">
        <v>308</v>
      </c>
      <c r="D188" s="201"/>
    </row>
    <row r="189" spans="1:4" ht="45">
      <c r="A189" s="200" t="s">
        <v>301</v>
      </c>
      <c r="B189" s="203" t="s">
        <v>309</v>
      </c>
      <c r="C189" s="203" t="s">
        <v>312</v>
      </c>
      <c r="D189" s="201"/>
    </row>
    <row r="190" spans="1:4">
      <c r="A190" s="11"/>
    </row>
    <row r="191" spans="1:4">
      <c r="A191" s="3" t="s">
        <v>310</v>
      </c>
    </row>
    <row r="192" spans="1:4" ht="30">
      <c r="A192" s="16" t="s">
        <v>3</v>
      </c>
      <c r="B192" s="193" t="s">
        <v>79</v>
      </c>
      <c r="C192" s="202" t="s">
        <v>80</v>
      </c>
    </row>
    <row r="193" spans="1:6" ht="30">
      <c r="A193" s="200">
        <v>1</v>
      </c>
      <c r="B193" s="203" t="s">
        <v>311</v>
      </c>
      <c r="C193" s="170" t="s">
        <v>313</v>
      </c>
    </row>
    <row r="194" spans="1:6">
      <c r="A194" s="11"/>
    </row>
    <row r="195" spans="1:6">
      <c r="A195" s="3" t="s">
        <v>297</v>
      </c>
    </row>
    <row r="196" spans="1:6">
      <c r="A196" s="268" t="s">
        <v>314</v>
      </c>
      <c r="B196" s="269"/>
      <c r="C196" s="269"/>
      <c r="D196" s="269"/>
      <c r="E196" s="269"/>
      <c r="F196" s="270"/>
    </row>
    <row r="197" spans="1:6">
      <c r="A197" s="271"/>
      <c r="B197" s="272"/>
      <c r="C197" s="272"/>
      <c r="D197" s="272"/>
      <c r="E197" s="272"/>
      <c r="F197" s="273"/>
    </row>
    <row r="198" spans="1:6">
      <c r="A198" s="271"/>
      <c r="B198" s="272"/>
      <c r="C198" s="272"/>
      <c r="D198" s="272"/>
      <c r="E198" s="272"/>
      <c r="F198" s="273"/>
    </row>
    <row r="199" spans="1:6">
      <c r="A199" s="271"/>
      <c r="B199" s="272"/>
      <c r="C199" s="272"/>
      <c r="D199" s="272"/>
      <c r="E199" s="272"/>
      <c r="F199" s="273"/>
    </row>
    <row r="200" spans="1:6">
      <c r="A200" s="271"/>
      <c r="B200" s="272"/>
      <c r="C200" s="272"/>
      <c r="D200" s="272"/>
      <c r="E200" s="272"/>
      <c r="F200" s="273"/>
    </row>
    <row r="201" spans="1:6">
      <c r="A201" s="271"/>
      <c r="B201" s="272"/>
      <c r="C201" s="272"/>
      <c r="D201" s="272"/>
      <c r="E201" s="272"/>
      <c r="F201" s="273"/>
    </row>
    <row r="202" spans="1:6">
      <c r="A202" s="271"/>
      <c r="B202" s="272"/>
      <c r="C202" s="272"/>
      <c r="D202" s="272"/>
      <c r="E202" s="272"/>
      <c r="F202" s="273"/>
    </row>
    <row r="203" spans="1:6">
      <c r="A203" s="271"/>
      <c r="B203" s="272"/>
      <c r="C203" s="272"/>
      <c r="D203" s="272"/>
      <c r="E203" s="272"/>
      <c r="F203" s="273"/>
    </row>
    <row r="204" spans="1:6">
      <c r="A204" s="274"/>
      <c r="B204" s="275"/>
      <c r="C204" s="275"/>
      <c r="D204" s="275"/>
      <c r="E204" s="275"/>
      <c r="F204" s="276"/>
    </row>
  </sheetData>
  <mergeCells count="52">
    <mergeCell ref="C59:D59"/>
    <mergeCell ref="C52:F52"/>
    <mergeCell ref="C53:F53"/>
    <mergeCell ref="C54:F54"/>
    <mergeCell ref="C55:F55"/>
    <mergeCell ref="C56:F56"/>
    <mergeCell ref="A196:F204"/>
    <mergeCell ref="A176:B176"/>
    <mergeCell ref="C60:D63"/>
    <mergeCell ref="D152:F152"/>
    <mergeCell ref="A154:C154"/>
    <mergeCell ref="A156:F156"/>
    <mergeCell ref="A181:C181"/>
    <mergeCell ref="A186:C186"/>
    <mergeCell ref="A84:F84"/>
    <mergeCell ref="J157:K157"/>
    <mergeCell ref="J107:J108"/>
    <mergeCell ref="D134:F134"/>
    <mergeCell ref="A136:C136"/>
    <mergeCell ref="A144:C144"/>
    <mergeCell ref="A150:C150"/>
    <mergeCell ref="D151:F151"/>
    <mergeCell ref="K107:K108"/>
    <mergeCell ref="A110:C110"/>
    <mergeCell ref="D111:F111"/>
    <mergeCell ref="A124:C124"/>
    <mergeCell ref="D131:F131"/>
    <mergeCell ref="D132:F132"/>
    <mergeCell ref="D133:F133"/>
    <mergeCell ref="L107:L108"/>
    <mergeCell ref="N107:N108"/>
    <mergeCell ref="A109:C109"/>
    <mergeCell ref="D109:F109"/>
    <mergeCell ref="E67:G67"/>
    <mergeCell ref="E74:G74"/>
    <mergeCell ref="D107:F108"/>
    <mergeCell ref="A3:H3"/>
    <mergeCell ref="C82:F82"/>
    <mergeCell ref="A9:H14"/>
    <mergeCell ref="A17:H22"/>
    <mergeCell ref="A42:F44"/>
    <mergeCell ref="A71:A72"/>
    <mergeCell ref="B71:B72"/>
    <mergeCell ref="C71:C72"/>
    <mergeCell ref="D71:D72"/>
    <mergeCell ref="E68:G68"/>
    <mergeCell ref="E69:G69"/>
    <mergeCell ref="E70:G70"/>
    <mergeCell ref="E71:G71"/>
    <mergeCell ref="E72:G72"/>
    <mergeCell ref="E73:G73"/>
    <mergeCell ref="B40:E40"/>
  </mergeCells>
  <hyperlinks>
    <hyperlink ref="E68" r:id="rId1" location="!/ciudadano/solicitud/27642" display="https://informacionpublica.paraguay.gov.py/portal/ - !/ciudadano/solicitud/27642" xr:uid="{A38A3119-D55C-48BC-9E8A-044EADDC8D22}"/>
    <hyperlink ref="E72" r:id="rId2" location="!/ciudadano/solicitud/29734" xr:uid="{548F2179-31F4-439F-8D26-3FA9E05731E4}"/>
    <hyperlink ref="E73" r:id="rId3" location="!/ciudadano/solicitud/30894" xr:uid="{156CC58B-DD65-4674-8B76-FCE4468DD511}"/>
    <hyperlink ref="E71" r:id="rId4" location="!/ciudadano/solicitud/29996" xr:uid="{6BA28F17-8FC3-4F81-9BA6-64140A3EEA62}"/>
    <hyperlink ref="E167" r:id="rId5" xr:uid="{46D275FF-D6B8-4F67-90DF-319783B8DB12}"/>
    <hyperlink ref="C176" r:id="rId6" location="/" display="http://paneldenuncias.senac.gov.py/ - /" xr:uid="{DF56D0E2-976A-4C37-AB08-47BD7C668362}"/>
    <hyperlink ref="D175" r:id="rId7" xr:uid="{B1BD63DB-D981-4DED-8F35-AB6D1C8CC6FF}"/>
    <hyperlink ref="E166" r:id="rId8" location="!/buscar_informacion#busqueda" xr:uid="{CAC63330-5DD4-4DF0-B9F9-78AD96453DB0}"/>
    <hyperlink ref="C60" r:id="rId9" xr:uid="{BC49740C-A437-4664-AA61-EC8949196D6D}"/>
    <hyperlink ref="C53" r:id="rId10" xr:uid="{70600EB1-55A8-439C-B7AB-8B41852FC110}"/>
    <hyperlink ref="C54" r:id="rId11" xr:uid="{9CFAFCBE-FFDE-436F-B6AB-117C41A397A5}"/>
    <hyperlink ref="C55" r:id="rId12" xr:uid="{D90182B9-DD4B-48CC-B7C1-4F014E4448DD}"/>
    <hyperlink ref="C56" r:id="rId13" xr:uid="{28F80881-C946-4EFD-8678-FCB48371C611}"/>
    <hyperlink ref="B40" r:id="rId14" xr:uid="{809F8A3E-B06C-4599-8DAB-D59E4788AFFE}"/>
  </hyperlinks>
  <pageMargins left="0.23622047244094491" right="1.0236220472440944" top="0.74803149606299213" bottom="0.74803149606299213" header="0.51181102362204722" footer="0.31496062992125984"/>
  <pageSetup paperSize="5" scale="46" fitToHeight="0" orientation="landscape" r:id="rId15"/>
  <headerFooter>
    <oddFooter>Página &amp;P de &amp;F</oddFooter>
  </headerFooter>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Julio Cesar Delgado Alderete</cp:lastModifiedBy>
  <cp:lastPrinted>2020-07-10T18:01:16Z</cp:lastPrinted>
  <dcterms:created xsi:type="dcterms:W3CDTF">2020-06-23T19:35:00Z</dcterms:created>
  <dcterms:modified xsi:type="dcterms:W3CDTF">2020-07-10T18:03:36Z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y fmtid="{D5CDD505-2E9C-101B-9397-08002B2CF9AE}" pid="3" name="TBCO_ScreenResolution">
    <vt:lpwstr>96 96 1600 900</vt:lpwstr>
  </property>
</Properties>
</file>